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500" windowHeight="4410" activeTab="0"/>
  </bookViews>
  <sheets>
    <sheet name="CN1" sheetId="1" r:id="rId1"/>
    <sheet name="CN2" sheetId="2" r:id="rId2"/>
    <sheet name="CN2p" sheetId="3" r:id="rId3"/>
    <sheet name="CN3" sheetId="4" r:id="rId4"/>
    <sheet name="CN4" sheetId="5" r:id="rId5"/>
    <sheet name="CN5" sheetId="6" r:id="rId6"/>
    <sheet name="CN6" sheetId="7" r:id="rId7"/>
    <sheet name="CN7" sheetId="8" r:id="rId8"/>
    <sheet name="CN8" sheetId="9" r:id="rId9"/>
    <sheet name="CN9" sheetId="10" r:id="rId10"/>
    <sheet name="CN10" sheetId="11" r:id="rId11"/>
    <sheet name="CN11" sheetId="12" r:id="rId12"/>
    <sheet name="CN12" sheetId="13" r:id="rId13"/>
    <sheet name="CN13" sheetId="14" r:id="rId14"/>
    <sheet name="CN14" sheetId="15" r:id="rId15"/>
    <sheet name="CN15" sheetId="16" r:id="rId16"/>
    <sheet name="CN16" sheetId="17" r:id="rId17"/>
    <sheet name="CN16(p)" sheetId="18" r:id="rId18"/>
    <sheet name="CN17" sheetId="19" r:id="rId19"/>
    <sheet name="CN18" sheetId="20" r:id="rId20"/>
    <sheet name="CN18p" sheetId="21" r:id="rId21"/>
    <sheet name="CN19" sheetId="22" r:id="rId22"/>
    <sheet name="CN20a" sheetId="23" r:id="rId23"/>
    <sheet name="CN21a" sheetId="24" r:id="rId24"/>
    <sheet name="CN22a" sheetId="25" r:id="rId25"/>
    <sheet name="CN23a" sheetId="26" r:id="rId26"/>
    <sheet name="CN20b" sheetId="27" r:id="rId27"/>
    <sheet name="CN21b" sheetId="28" r:id="rId28"/>
    <sheet name="CN22b" sheetId="29" r:id="rId29"/>
    <sheet name="CN23b" sheetId="30" r:id="rId30"/>
  </sheets>
  <externalReferences>
    <externalReference r:id="rId33"/>
    <externalReference r:id="rId34"/>
    <externalReference r:id="rId35"/>
  </externalReferences>
  <definedNames>
    <definedName name="B_SEULS_NOVIEUX">#REF!</definedName>
    <definedName name="column_headings">#REF!</definedName>
    <definedName name="column_numbers">#REF!</definedName>
    <definedName name="data">#REF!</definedName>
    <definedName name="ea_flux">#REF!</definedName>
    <definedName name="Equilibre">#REF!</definedName>
    <definedName name="footnotes">#REF!</definedName>
    <definedName name="PIB">#REF!</definedName>
    <definedName name="ressources">#REF!</definedName>
    <definedName name="rpflux">#REF!</definedName>
    <definedName name="rptof">#REF!</definedName>
    <definedName name="spanners_level1">#REF!</definedName>
    <definedName name="spanners_level2">#REF!</definedName>
    <definedName name="spanners_level3">#REF!</definedName>
    <definedName name="spanners_level4">#REF!</definedName>
    <definedName name="spanners_level5">#REF!</definedName>
    <definedName name="stub_lines">#REF!</definedName>
    <definedName name="titles">#REF!</definedName>
    <definedName name="totals">#REF!</definedName>
  </definedNames>
  <calcPr fullCalcOnLoad="1"/>
</workbook>
</file>

<file path=xl/sharedStrings.xml><?xml version="1.0" encoding="utf-8"?>
<sst xmlns="http://schemas.openxmlformats.org/spreadsheetml/2006/main" count="873" uniqueCount="521">
  <si>
    <r>
      <t>Notes</t>
    </r>
    <r>
      <rPr>
        <sz val="10"/>
        <rFont val="Arial"/>
        <family val="0"/>
      </rPr>
      <t>: (1) Les revenus de propriété attribués aux assurés (poste D44) correspondent aux intérêts et dividendes crédités sur les contrats d'assurance vie, assurance décès, fonds de pension, etc. par les sociétés financières (banques et compagnies d'assurance) gérant ces placements. (2) Les intérêts et dividendes versés par les administrations, le reste du monde et les ménages ne sont presque jamais reçus directement par les ménages, et transitent le plus souvent par des sociétés financières; ce tableau permet néanmoins de saisir leur origine économique réelle. (3) Les flux nets avec le reste du monde sont faibles, mais les flux bruts sont importants (en 2009, 129.5 milliards d'intérêts et dividendes ont été versés par le reste du monde aux unités résidentes françaises, et 127.8 milliards ont été versés par les unités résidentes françaises au reste du monde, soit un flux net de +1.7 milliard); les flux d'intérêts et de dividendes entre sociétés non-financières et financières françaises sont également importants; voir tableaux détaillés. (4) Les plus-values proviennent des tableaux IRPP.</t>
    </r>
  </si>
  <si>
    <t>dont imposés au titre de IRPP-PL et PV</t>
  </si>
  <si>
    <t>dont imposés au titre de IRPP-PL</t>
  </si>
  <si>
    <r>
      <t>Source</t>
    </r>
    <r>
      <rPr>
        <sz val="10"/>
        <rFont val="Arial"/>
        <family val="0"/>
      </rPr>
      <t>: Calculs des auteurs à partir des séries de comptabilité nationale, de recettes CSG par type d'assiette et des dénombrements déclarations 2042 (cf. autres tableaux).</t>
    </r>
  </si>
  <si>
    <t>Taux global d'impos. du capital</t>
  </si>
  <si>
    <r>
      <t>Hypothèse 1: incidence sur les prix à la consomation</t>
    </r>
    <r>
      <rPr>
        <sz val="10"/>
        <rFont val="Arial"/>
        <family val="2"/>
      </rPr>
      <t xml:space="preserve"> (assiette = conso. privée hors loyers) (</t>
    </r>
    <r>
      <rPr>
        <sz val="10"/>
        <rFont val="Arial"/>
        <family val="0"/>
      </rPr>
      <t>α</t>
    </r>
    <r>
      <rPr>
        <sz val="10"/>
        <rFont val="Arial"/>
        <family val="2"/>
      </rPr>
      <t>=100%)</t>
    </r>
  </si>
  <si>
    <r>
      <t>Hypothèse 2: incidence sur les revenus des facteurs</t>
    </r>
    <r>
      <rPr>
        <sz val="10"/>
        <rFont val="Arial"/>
        <family val="2"/>
      </rPr>
      <t xml:space="preserve"> (assiette = salaires+profits secteur privé, sauf profits non distribués) (</t>
    </r>
    <r>
      <rPr>
        <sz val="10"/>
        <rFont val="Arial"/>
        <family val="0"/>
      </rPr>
      <t>α</t>
    </r>
    <r>
      <rPr>
        <sz val="10"/>
        <rFont val="Arial"/>
        <family val="2"/>
      </rPr>
      <t>=0%)</t>
    </r>
  </si>
  <si>
    <r>
      <t xml:space="preserve"> TVA</t>
    </r>
    <r>
      <rPr>
        <sz val="10"/>
        <rFont val="MS Sans Serif"/>
        <family val="0"/>
      </rPr>
      <t>+TP</t>
    </r>
  </si>
  <si>
    <t>Taux global d'impos. du travail</t>
  </si>
  <si>
    <t>Taux globaux d'imposition du travail et du capital</t>
  </si>
  <si>
    <r>
      <t xml:space="preserve">Taux globaux d'imposition  </t>
    </r>
    <r>
      <rPr>
        <sz val="10"/>
        <rFont val="Arial"/>
        <family val="2"/>
      </rPr>
      <t>(après déduction des cotisations retraite et chômage)</t>
    </r>
  </si>
  <si>
    <r>
      <t>Méthode a</t>
    </r>
    <r>
      <rPr>
        <sz val="10"/>
        <rFont val="Arial"/>
        <family val="2"/>
      </rPr>
      <t xml:space="preserve"> d'attribution de TVA+TP (part conso) aux facteurs: on suppose que le partage de la conso entre conso hors loyers et loyers est indépendante de l'origine des revenus (=les propriétaires ne consomment pas plus de logement que les autres, à revenu donné); cela conduit sans doute à sur-estimer la TVA+TP (part conso) payée par les revenus du capital; cf. méthode b plus loin</t>
    </r>
  </si>
  <si>
    <t>Paramètres utilisés pour répartir la TVA+TP (méthodes a et b)</t>
  </si>
  <si>
    <r>
      <t xml:space="preserve">Tableau CN23b: Impôts payés sur les revenus de transferts </t>
    </r>
    <r>
      <rPr>
        <sz val="12"/>
        <rFont val="Arial"/>
        <family val="2"/>
      </rPr>
      <t>(estimation macro., méthode b)</t>
    </r>
  </si>
  <si>
    <r>
      <t xml:space="preserve">Tableau CN22b: Passage du revenu primaire au revenu disponible (revenus du capital) </t>
    </r>
    <r>
      <rPr>
        <sz val="12"/>
        <rFont val="Arial"/>
        <family val="2"/>
      </rPr>
      <t>(estimation macro., méthode b)</t>
    </r>
  </si>
  <si>
    <r>
      <t xml:space="preserve">Tableau CN21b: Passage du revenu primaire au revenu disponible (revenus du travail) </t>
    </r>
    <r>
      <rPr>
        <sz val="12"/>
        <rFont val="Arial"/>
        <family val="2"/>
      </rPr>
      <t>(estimation macro., méthode b)</t>
    </r>
  </si>
  <si>
    <r>
      <t>Méthode b</t>
    </r>
    <r>
      <rPr>
        <sz val="10"/>
        <rFont val="Arial"/>
        <family val="2"/>
      </rPr>
      <t xml:space="preserve"> d'attribution de TVA+TP (part conso) aux facteurs: loyers fictifs entièrement financés par revenus fonciers fictifs  (cela conduit à réduire la part payée par les revenus du capital; la vérité est entre les méthodes a et b)</t>
    </r>
  </si>
  <si>
    <r>
      <t xml:space="preserve">Tableau CN20b: Structure du  revenu primaire en France: taux globaux d'imposition du travail et du capital </t>
    </r>
    <r>
      <rPr>
        <sz val="12"/>
        <rFont val="Arial"/>
        <family val="2"/>
      </rPr>
      <t>(estimation macroéconomique, méthode b)</t>
    </r>
  </si>
  <si>
    <r>
      <t>Tableau CN23a: Impôts payés sur les revenus de transferts</t>
    </r>
    <r>
      <rPr>
        <sz val="12"/>
        <rFont val="Arial"/>
        <family val="2"/>
      </rPr>
      <t xml:space="preserve"> (estimation macro., méthode a)</t>
    </r>
  </si>
  <si>
    <r>
      <t xml:space="preserve">Tableau CN22a: Passage du revenu primaire au revenu disponible (revenus du capital) </t>
    </r>
    <r>
      <rPr>
        <sz val="12"/>
        <rFont val="Arial"/>
        <family val="2"/>
      </rPr>
      <t>(estimation macro., méthode a)</t>
    </r>
  </si>
  <si>
    <r>
      <t xml:space="preserve">Tableau CN21a: Passage du revenu primaire au revenu disponible (revenus du travail) </t>
    </r>
    <r>
      <rPr>
        <sz val="12"/>
        <rFont val="Arial"/>
        <family val="2"/>
      </rPr>
      <t>(estimations macro., méthode a)</t>
    </r>
  </si>
  <si>
    <r>
      <t xml:space="preserve">Tableau CN20a: Structure du revenu primaire en France: taux globaux d'imposition du travail et du capital </t>
    </r>
    <r>
      <rPr>
        <sz val="12"/>
        <rFont val="Arial"/>
        <family val="2"/>
      </rPr>
      <t>(estimation macroéconomique, méthode a)</t>
    </r>
  </si>
  <si>
    <r>
      <t xml:space="preserve">Hypothèse mixte retenue: incidence à 70% sur les prix et à 30% sur les facteurs </t>
    </r>
    <r>
      <rPr>
        <sz val="10"/>
        <rFont val="Arial"/>
        <family val="2"/>
      </rPr>
      <t>(paramètre α = incidence sur les prix</t>
    </r>
    <r>
      <rPr>
        <b/>
        <sz val="10"/>
        <rFont val="Arial"/>
        <family val="2"/>
      </rPr>
      <t>)</t>
    </r>
  </si>
  <si>
    <t>Assiette loyers conso.</t>
  </si>
  <si>
    <t>Memo: taux implicite de la TH vue comme une taxe sur les loyers consommés</t>
  </si>
  <si>
    <r>
      <t>Notes</t>
    </r>
    <r>
      <rPr>
        <sz val="10"/>
        <rFont val="MS Sans Serif"/>
        <family val="2"/>
      </rPr>
      <t xml:space="preserve">: </t>
    </r>
    <r>
      <rPr>
        <b/>
        <sz val="10"/>
        <rFont val="MS Sans Serif"/>
        <family val="2"/>
      </rPr>
      <t>(i)</t>
    </r>
    <r>
      <rPr>
        <sz val="10"/>
        <rFont val="MS Sans Serif"/>
        <family val="2"/>
      </rPr>
      <t xml:space="preserve"> La répartition de l'IRPP (+PL) entre revenus d'activité, revenus de remplacement et revenus du capital indiquée sur ce tableau et les suivants a été faite proportionnellement aux revenus déclarés IRPP (voir formules). </t>
    </r>
    <r>
      <rPr>
        <b/>
        <sz val="10"/>
        <rFont val="MS Sans Serif"/>
        <family val="2"/>
      </rPr>
      <t>(ii)</t>
    </r>
    <r>
      <rPr>
        <sz val="10"/>
        <rFont val="MS Sans Serif"/>
        <family val="2"/>
      </rPr>
      <t xml:space="preserve"> Nous avons procédé de même pour la TH (traitée comme une quasi-taxe sur les revenus et non comme une taxe sur les loyers consommés). </t>
    </r>
    <r>
      <rPr>
        <b/>
        <sz val="10"/>
        <rFont val="MS Sans Serif"/>
        <family val="2"/>
      </rPr>
      <t>(iii)</t>
    </r>
    <r>
      <rPr>
        <sz val="10"/>
        <rFont val="MS Sans Serif"/>
        <family val="2"/>
      </rPr>
      <t xml:space="preserve"> La répartition de la TVA (+TP) indiquée sur ce tableau a été faite en utilisant les paramètres d'incidence indiqués sur le Tableau "Revenu primaire total". </t>
    </r>
  </si>
  <si>
    <r>
      <t xml:space="preserve">Revenu disponible               </t>
    </r>
    <r>
      <rPr>
        <sz val="10"/>
        <rFont val="Arial"/>
        <family val="2"/>
      </rPr>
      <t>= Revenu national - Impôts          + Transferts monétaires               + Intérêts publics &amp; PV (milliards €, par adulte et % revenu national)</t>
    </r>
  </si>
  <si>
    <r>
      <t>Memo: transferts en nature</t>
    </r>
    <r>
      <rPr>
        <sz val="10"/>
        <rFont val="Arial"/>
        <family val="2"/>
      </rPr>
      <t xml:space="preserve"> (éducation, santé, etc.) (milliards € et % revenu national)</t>
    </r>
  </si>
  <si>
    <t>2010-2012: Prévisions macroéconomiques disponibles en novembre 2010 (voir formules)</t>
  </si>
  <si>
    <t xml:space="preserve">2010-2012: Prévisions macroéconomiques disponibles en novembre 2010 (voir formules) </t>
  </si>
  <si>
    <t>2010-2012: Prévisions macroéconomiques disponibles en novembre 2010 (voir tableaux suivants)</t>
  </si>
  <si>
    <r>
      <t xml:space="preserve">Total revenus du capital </t>
    </r>
    <r>
      <rPr>
        <sz val="10"/>
        <rFont val="Arial Narrow"/>
        <family val="2"/>
      </rPr>
      <t>(hors TF, IS et pro. non-dist.)</t>
    </r>
  </si>
  <si>
    <r>
      <t xml:space="preserve">Total revenus du capital </t>
    </r>
    <r>
      <rPr>
        <sz val="10"/>
        <rFont val="Arial Narrow"/>
        <family val="2"/>
      </rPr>
      <t>(hors TF, IS, pro. non-dist.)</t>
    </r>
  </si>
  <si>
    <r>
      <t xml:space="preserve">Patrimoine total       </t>
    </r>
    <r>
      <rPr>
        <sz val="10"/>
        <rFont val="Arial Narrow"/>
        <family val="2"/>
      </rPr>
      <t>(hors pat. pro.       non-sal.)</t>
    </r>
  </si>
  <si>
    <t>Memo: patrim. prof. non-sal.</t>
  </si>
  <si>
    <t>Est. rev. capital prof. non-sal.</t>
  </si>
  <si>
    <t>Est. part capital dans rev. prof. non-sal.</t>
  </si>
  <si>
    <t>Intérêts versés par Isbl (D41+D45)</t>
  </si>
  <si>
    <t>Intérêts reçus par Isbl (D41+D45)</t>
  </si>
  <si>
    <t>Profits = Impôts + Profits distribués + Profits non distribués (=je met les transferts unilatéraux des sociétés dans les profits non distribués = qu'ils soient réellement réinvestis, ou dépensés en transferts mécénat etc., cela doit bien être dans l'intérêt des actionnaires) (=différence avec Piketty 2010, où j'avais retiré ces transferts des profits non distribués; finalement, cela me semble plus logique de procéder ainsi; à signaler)</t>
  </si>
  <si>
    <t>Total revenus financiers</t>
  </si>
  <si>
    <t>dont imposés au titre de la CSG</t>
  </si>
  <si>
    <t>dont imposés au titre de IRPP-barème</t>
  </si>
  <si>
    <t>Total intérêts</t>
  </si>
  <si>
    <t>Total divid.</t>
  </si>
  <si>
    <t>Total rev. assur.-vie</t>
  </si>
  <si>
    <r>
      <t>Source</t>
    </r>
    <r>
      <rPr>
        <sz val="10"/>
        <rFont val="Arial"/>
        <family val="0"/>
      </rPr>
      <t>: Calculs des auteurs à partir des séries de ccomptabilité nationale, de recettes CSG par type d'assiette et des dénombrements déclrations 2042 (cf. autres tableaux).</t>
    </r>
  </si>
  <si>
    <t>Source: Compta.Nat. (tab. Pipg, ligne PRCM)</t>
  </si>
  <si>
    <r>
      <t>PL</t>
    </r>
    <r>
      <rPr>
        <i/>
        <vertAlign val="subscript"/>
        <sz val="9"/>
        <rFont val="Arial Narrow"/>
        <family val="2"/>
      </rPr>
      <t>t</t>
    </r>
  </si>
  <si>
    <t>Source: Compta.Nat. (tab. Pipg, ligne prélèvement 2.0% + CNSA 0.3%)</t>
  </si>
  <si>
    <t>Somme</t>
  </si>
  <si>
    <r>
      <t>CSK</t>
    </r>
    <r>
      <rPr>
        <i/>
        <vertAlign val="subscript"/>
        <sz val="10"/>
        <rFont val="Arial Narrow"/>
        <family val="2"/>
      </rPr>
      <t>t</t>
    </r>
  </si>
  <si>
    <t>Décomposition des contributions sur les revenus du capital CK = PL +CSK</t>
  </si>
  <si>
    <r>
      <t xml:space="preserve">Profits des sociétés </t>
    </r>
    <r>
      <rPr>
        <sz val="10"/>
        <rFont val="Arial Narrow"/>
        <family val="2"/>
      </rPr>
      <t>(non-f.+ fin.) (résultat exploitation)</t>
    </r>
  </si>
  <si>
    <t>solde</t>
  </si>
  <si>
    <t>D4 versé net</t>
  </si>
  <si>
    <t>D4 versé</t>
  </si>
  <si>
    <t>D41+D45 reçu</t>
  </si>
  <si>
    <t>D42+D43 reçu</t>
  </si>
  <si>
    <t>D44 reçu</t>
  </si>
  <si>
    <t>IRPP</t>
  </si>
  <si>
    <t xml:space="preserve">Intérêts reçus  </t>
  </si>
  <si>
    <t xml:space="preserve">Dividendes reçus </t>
  </si>
  <si>
    <t xml:space="preserve">Rev. de la propriété (intérêts et dividendes) attrib. aux assurés </t>
  </si>
  <si>
    <t>code ESA 95</t>
  </si>
  <si>
    <t xml:space="preserve">dont Salaires &amp; cot.soc. versés par les sociétés </t>
  </si>
  <si>
    <t>Salaires &amp; cot.soc. versés par les non-salariés et les ménages</t>
  </si>
  <si>
    <t>VA = Profits + Salaires</t>
  </si>
  <si>
    <r>
      <t xml:space="preserve">VA = Loyers </t>
    </r>
    <r>
      <rPr>
        <sz val="10"/>
        <rFont val="Arial"/>
        <family val="2"/>
      </rPr>
      <t>(réels et imputés)</t>
    </r>
  </si>
  <si>
    <r>
      <t>VA = Salaires</t>
    </r>
    <r>
      <rPr>
        <sz val="10"/>
        <rFont val="Arial"/>
        <family val="2"/>
      </rPr>
      <t xml:space="preserve">    &amp; cot.soc. versés par les admin.publiques</t>
    </r>
  </si>
  <si>
    <t>% Produit intérieur net /Revenu national</t>
  </si>
  <si>
    <t>% Revenus reste du monde /Revenu national</t>
  </si>
  <si>
    <t xml:space="preserve"> Produit intérieur net</t>
  </si>
  <si>
    <t xml:space="preserve"> Revenus versés par reste du monde</t>
  </si>
  <si>
    <t>(en milliards d'euros courants)</t>
  </si>
  <si>
    <r>
      <t xml:space="preserve">Intérêts publics    </t>
    </r>
    <r>
      <rPr>
        <sz val="10"/>
        <rFont val="Arial"/>
        <family val="2"/>
      </rPr>
      <t>(&amp; plus-values) (milliards € et % revenu national)</t>
    </r>
  </si>
  <si>
    <r>
      <t>Sources</t>
    </r>
    <r>
      <rPr>
        <sz val="10"/>
        <rFont val="Arial"/>
        <family val="0"/>
      </rPr>
      <t>: voir tableau précédent</t>
    </r>
  </si>
  <si>
    <r>
      <t>Notes</t>
    </r>
    <r>
      <rPr>
        <sz val="10"/>
        <rFont val="Arial"/>
        <family val="0"/>
      </rPr>
      <t xml:space="preserve">: Les autres impôts sur la production incluent tous les impôts du poste D292 à l'exception de la TF acquittée par les ménages: il s'agit notamment de la taxe professionnelle (TP, 24.7 milliards en 2009), de la TF acquittée par les entreprises (9.5 milliards en 2009), et de la contribution sociale des sociétés (CSS, assise sur le chiffres d'affaires, 5.5 milliards en 2009) (cf. CN, Tableau "Principaux impôts par catégorie"). La TF acquittée par les ménages a été estimée en reprenant la totalité du poste D292 versé par les ménages (CN, Tableau 3.401). Les subventions d'exploitation versées par les administrations publiques ont été corrigées pour prendre en compte les subventions versées par le reste du monde (nettes d'impôts reçus par le reste du monde) (18,6 milliards de subventions d'exploitation versées par les admin. en 2009, 24.0 milliards après correction) (CN, Tableau 3.601). </t>
    </r>
  </si>
  <si>
    <t>TVA</t>
  </si>
  <si>
    <t>TS</t>
  </si>
  <si>
    <t>TF</t>
  </si>
  <si>
    <t>TP</t>
  </si>
  <si>
    <t>TVA+TS +TF+TP</t>
  </si>
  <si>
    <r>
      <t>Notes</t>
    </r>
    <r>
      <rPr>
        <sz val="10"/>
        <rFont val="Arial"/>
        <family val="0"/>
      </rPr>
      <t>: Les salaires versés par le reste du monde (nets des salaires versés au reste du monde) ont été inclus dans le secteur privé (6.4 milliards en 2008).</t>
    </r>
  </si>
  <si>
    <r>
      <t>Note</t>
    </r>
    <r>
      <rPr>
        <sz val="10"/>
        <rFont val="Arial"/>
        <family val="0"/>
      </rPr>
      <t>: Le revenu mixte des non-salariés indiqué ici est l'excédent net d'exploitation (excédent brut d'exploitation moins consommation de capital fixe) (2008: 128.4 milliards moins 16.9 milliards = 111.5 milliards).</t>
    </r>
  </si>
  <si>
    <r>
      <t>Notes</t>
    </r>
    <r>
      <rPr>
        <sz val="10"/>
        <rFont val="Arial"/>
        <family val="0"/>
      </rPr>
      <t>: Les impôts sur les revenus (poste D51) versés par les sociétés non financières et financières (52.4 milliards en 2008, 23.1 milliards en 2009) incluent essentiellement l'impôt sur les sociétés (50.1 millards en 2008, 20.3 milliards en 2009; cf. CN, Tableau "Principaux impôts par catégorie"). Les impôts sur les revenus (poste D51) versés par les ménages incluent essentiellement l'IRPP, les contributions sur les revenus du capital et la CSG-CRDS (dans laquelle nous avons mis le résidu: en 2009, CG-CRDS=88.2 et non 89.2). Idem pour D59: nous avons mis le rédisu dans TH (en 2009: 14.5 et non 16.3).</t>
    </r>
  </si>
  <si>
    <t>CS</t>
  </si>
  <si>
    <t>CSP</t>
  </si>
  <si>
    <t>CSP_PRIV</t>
  </si>
  <si>
    <t>CSP_PUB</t>
  </si>
  <si>
    <t>CSS</t>
  </si>
  <si>
    <t>CS_NONSAL</t>
  </si>
  <si>
    <r>
      <t>Notes</t>
    </r>
    <r>
      <rPr>
        <sz val="10"/>
        <rFont val="Arial"/>
        <family val="0"/>
      </rPr>
      <t>. Intérêts d'emprunt: ont été retenus ici tous les intérêts payés par les ménages; certains concernent des emprunts à la consommation et non des emprunts immobiliers, ce qui conduit à sous-estimer les revenus fonciers. Loyers: la décomposition des loyers consommés par les ménages pour l'année 2006 (182.2=119.3+32.3+30.6) est issue de l'enquête logement 2006; les décompositions pour les autres années ont été obtenues en appliquant la masse des loyers reçus comme indicateur d'évolution.</t>
    </r>
  </si>
  <si>
    <r>
      <t>Note: s</t>
    </r>
    <r>
      <rPr>
        <vertAlign val="subscript"/>
        <sz val="10"/>
        <rFont val="Arial"/>
        <family val="2"/>
      </rPr>
      <t>K</t>
    </r>
    <r>
      <rPr>
        <sz val="10"/>
        <rFont val="Arial"/>
        <family val="2"/>
      </rPr>
      <t xml:space="preserve"> plus élevé y compris si s</t>
    </r>
    <r>
      <rPr>
        <vertAlign val="subscript"/>
        <sz val="10"/>
        <rFont val="Arial"/>
        <family val="2"/>
      </rPr>
      <t>L</t>
    </r>
    <r>
      <rPr>
        <sz val="10"/>
        <rFont val="Arial"/>
        <family val="2"/>
      </rPr>
      <t xml:space="preserve">/s=100% </t>
    </r>
  </si>
  <si>
    <t>du fait des profits non distribués</t>
  </si>
  <si>
    <r>
      <t>Note</t>
    </r>
    <r>
      <rPr>
        <sz val="10"/>
        <rFont val="MS Sans Serif"/>
        <family val="2"/>
      </rPr>
      <t>: La part des cotisations contributives (retraite et chômage) dans le total des cotisations sociales et taxes sur les salaires a été estimée à partir du simulateur à 57.8% pour l'ensemble de la période 2006-2012 (voir formules excel sur partie droite du tableau CN21).</t>
    </r>
  </si>
  <si>
    <r>
      <t xml:space="preserve">Revenus fonciers </t>
    </r>
    <r>
      <rPr>
        <sz val="10"/>
        <rFont val="Arial"/>
        <family val="2"/>
      </rPr>
      <t xml:space="preserve">(réels et imputés) </t>
    </r>
    <r>
      <rPr>
        <sz val="10"/>
        <rFont val="Arial Narrow"/>
        <family val="2"/>
      </rPr>
      <t>(loyers bruts - CCF - intérêts)</t>
    </r>
  </si>
  <si>
    <t>Revenus fonciers nets de taxe foncière</t>
  </si>
  <si>
    <r>
      <t xml:space="preserve">Loyers réels et imputés reçus par les ménages </t>
    </r>
    <r>
      <rPr>
        <sz val="10"/>
        <rFont val="Arial"/>
        <family val="2"/>
      </rPr>
      <t>(valeur locative totale des habitations principales et secondaires possédés par les ménages) (comptabilité nationale)</t>
    </r>
  </si>
  <si>
    <r>
      <t xml:space="preserve">Total des loyers  reçus    </t>
    </r>
    <r>
      <rPr>
        <sz val="10"/>
        <rFont val="Arial"/>
        <family val="2"/>
      </rPr>
      <t>(réels et imputés)</t>
    </r>
  </si>
  <si>
    <r>
      <t>Total des loyers consommés</t>
    </r>
    <r>
      <rPr>
        <sz val="10"/>
        <rFont val="Arial"/>
        <family val="2"/>
      </rPr>
      <t xml:space="preserve"> (réels et imputés)</t>
    </r>
  </si>
  <si>
    <r>
      <t xml:space="preserve">Loyers   </t>
    </r>
    <r>
      <rPr>
        <sz val="10"/>
        <rFont val="Arial"/>
        <family val="2"/>
      </rPr>
      <t xml:space="preserve"> </t>
    </r>
    <r>
      <rPr>
        <b/>
        <sz val="10"/>
        <rFont val="Arial"/>
        <family val="2"/>
      </rPr>
      <t>imputés</t>
    </r>
    <r>
      <rPr>
        <sz val="10"/>
        <rFont val="Arial"/>
        <family val="2"/>
      </rPr>
      <t xml:space="preserve"> </t>
    </r>
    <r>
      <rPr>
        <sz val="10"/>
        <rFont val="Arial Narrow"/>
        <family val="2"/>
      </rPr>
      <t>(ménages propriétaires)</t>
    </r>
  </si>
  <si>
    <r>
      <t>Loyers réels</t>
    </r>
    <r>
      <rPr>
        <sz val="10"/>
        <rFont val="Arial"/>
        <family val="2"/>
      </rPr>
      <t xml:space="preserve"> </t>
    </r>
    <r>
      <rPr>
        <sz val="10"/>
        <rFont val="Arial Narrow"/>
        <family val="2"/>
      </rPr>
      <t>(ménages locataires avec bailleur pers.phys.)</t>
    </r>
  </si>
  <si>
    <r>
      <t xml:space="preserve">Loyers réels </t>
    </r>
    <r>
      <rPr>
        <sz val="10"/>
        <rFont val="Arial Narrow"/>
        <family val="2"/>
      </rPr>
      <t>(ménages locataires avec bailleur pers.morale)</t>
    </r>
  </si>
  <si>
    <t>Total revenus fonciers</t>
  </si>
  <si>
    <t>dont imposés au titre de la CSG et de l'IRPP barème</t>
  </si>
  <si>
    <t>Revenus fonciers imputés</t>
  </si>
  <si>
    <t>Revenus fonciers réels</t>
  </si>
  <si>
    <t xml:space="preserve">dont imposés au titre de la CSG </t>
  </si>
  <si>
    <t xml:space="preserve">dont imposés au titre de l'IRPP PFL </t>
  </si>
  <si>
    <t xml:space="preserve">dont imposés au titre de l'IRPP barème </t>
  </si>
  <si>
    <t xml:space="preserve">dont non imposés </t>
  </si>
  <si>
    <t>dont imposés au titre de l'IRPP PFL</t>
  </si>
  <si>
    <t>dont imposés au titre de l'IRPP barème</t>
  </si>
  <si>
    <t>(en % du revenu national)</t>
  </si>
  <si>
    <r>
      <t xml:space="preserve">VA = Loyers </t>
    </r>
    <r>
      <rPr>
        <sz val="10"/>
        <rFont val="Arial"/>
        <family val="2"/>
      </rPr>
      <t xml:space="preserve">(réels et imputés) </t>
    </r>
  </si>
  <si>
    <t>Revenu dispon.</t>
  </si>
  <si>
    <r>
      <t xml:space="preserve">Pop. adulte </t>
    </r>
    <r>
      <rPr>
        <sz val="10"/>
        <rFont val="Arial"/>
        <family val="2"/>
      </rPr>
      <t>(18+, millions)</t>
    </r>
  </si>
  <si>
    <r>
      <t xml:space="preserve">Revenu national </t>
    </r>
    <r>
      <rPr>
        <sz val="10"/>
        <rFont val="Arial"/>
        <family val="2"/>
      </rPr>
      <t>(milliards €)</t>
    </r>
  </si>
  <si>
    <r>
      <t xml:space="preserve">Impôts </t>
    </r>
    <r>
      <rPr>
        <sz val="10"/>
        <rFont val="Arial"/>
        <family val="2"/>
      </rPr>
      <t>(tous prélèvements obligatoires) (milliards € et % revenu national)</t>
    </r>
  </si>
  <si>
    <r>
      <t xml:space="preserve">Transferts monétaires </t>
    </r>
    <r>
      <rPr>
        <sz val="10"/>
        <rFont val="Arial"/>
        <family val="2"/>
      </rPr>
      <t>(revenus de remplacement et transferts purs) (milliards € et % revenu national)</t>
    </r>
  </si>
  <si>
    <t>Consommation privée calculée par solde (inclut plusieurs petits termes résiduels comme transferts unilatéraux à l'étanger, etc.)</t>
  </si>
  <si>
    <r>
      <t>Sources</t>
    </r>
    <r>
      <rPr>
        <sz val="10"/>
        <rFont val="Arial"/>
        <family val="0"/>
      </rPr>
      <t>: 2005-2009: Comptabilité nationale, www.insee.fr, juillet 2010, Tableaux 3.101-3.601 et TEE</t>
    </r>
  </si>
  <si>
    <t>Tous les revenus indiqués ici sont nets de dépréciation et d'impôts indirects, mais bruts d'impôts directs et de cotisations sociales.</t>
  </si>
  <si>
    <r>
      <t xml:space="preserve">Total des revenus financiers distribués </t>
    </r>
    <r>
      <rPr>
        <sz val="10"/>
        <rFont val="Arial Narrow"/>
        <family val="2"/>
      </rPr>
      <t xml:space="preserve">(y.c. PV) </t>
    </r>
  </si>
  <si>
    <r>
      <t xml:space="preserve">Total des revenus financiers </t>
    </r>
    <r>
      <rPr>
        <sz val="10"/>
        <rFont val="Arial Narrow"/>
        <family val="2"/>
      </rPr>
      <t>(y.c. PV, IS et profits non dist.)</t>
    </r>
  </si>
  <si>
    <r>
      <t xml:space="preserve">Revenu primaire du capital </t>
    </r>
    <r>
      <rPr>
        <sz val="10"/>
        <rFont val="Arial"/>
        <family val="2"/>
      </rPr>
      <t>(y compris TVA+TP)</t>
    </r>
  </si>
  <si>
    <r>
      <t xml:space="preserve">Revenus de transferts </t>
    </r>
    <r>
      <rPr>
        <sz val="10"/>
        <rFont val="Arial"/>
        <family val="2"/>
      </rPr>
      <t>(transferts monétaires)</t>
    </r>
  </si>
  <si>
    <r>
      <t xml:space="preserve">Transferts en nature </t>
    </r>
    <r>
      <rPr>
        <sz val="10"/>
        <rFont val="Arial"/>
        <family val="2"/>
      </rPr>
      <t>(santé, éducation,.)</t>
    </r>
  </si>
  <si>
    <t>Memo: part des revenus de remplac. financés par cotis. soc. contr.</t>
  </si>
  <si>
    <t>Cotisations sociales contributives (retraite, chomage) vs non contributives (y compris taxes sur les salaires, minus exo Fillon) (en % revenu primaire du travail, hors TVA + TP)</t>
  </si>
  <si>
    <t>Revenus de transferts</t>
  </si>
  <si>
    <r>
      <t xml:space="preserve">Revenus de transferts  </t>
    </r>
    <r>
      <rPr>
        <sz val="10"/>
        <rFont val="Arial"/>
        <family val="2"/>
      </rPr>
      <t>(hors TVA+TP)</t>
    </r>
  </si>
  <si>
    <r>
      <t xml:space="preserve">Revenus de transferts </t>
    </r>
    <r>
      <rPr>
        <sz val="10"/>
        <rFont val="Arial"/>
        <family val="2"/>
      </rPr>
      <t>(y compris TVA+TP)</t>
    </r>
  </si>
  <si>
    <t>Revenus de transferts disponibles</t>
  </si>
  <si>
    <t>Recettes en % revenu national</t>
  </si>
  <si>
    <t xml:space="preserve">Incidence de TVA+TP sur les prix </t>
  </si>
  <si>
    <t>Ratio Tx épagne rev.transf./Tx épargne moyen</t>
  </si>
  <si>
    <t>Taux global d'impos. des revenus de transferts</t>
  </si>
  <si>
    <t>Rendement des actions &amp; assim + assurance vie (y compris IS, profits non distribués et PV)</t>
  </si>
  <si>
    <t xml:space="preserve">Rendement financier </t>
  </si>
  <si>
    <r>
      <t xml:space="preserve">Notes: </t>
    </r>
    <r>
      <rPr>
        <sz val="10"/>
        <rFont val="MS Sans Serif"/>
        <family val="2"/>
      </rPr>
      <t xml:space="preserve"> Ces calculs de rendement sont approximatifs: (i) Le rendement foncier ne prend pas en compte les plus values foncières; (ii) Le rendement financier prend uniquement en compte les plus-values financières réalisées et déclarées à l'IRPP (et les plus-values latentes, dans la mesure où elles sont correctement estimés par les profits non distribués); (iii) Toutes les dettes des ménages sont supposées liées à l'acquisition de logements et sont donc imputées sur le patrimoine foncier brut (cela conduit à sous-estimer la valeur du patrimoine foncier net); (iv) Le patrimoine foncier brut a été calculé en additionnant la valeur des logements (poste AN 1111) et la valeur des terrains bâtis correspondants (estimée en appliquant au poste AN 2111 le ratio (AN 1111)/(AN 111) correspondant aux valeurs du bâti correspondant; cf. partie droite du tableau excel; cela conduit sans doute à sur-estimer la valeur du patrimoine foncier brut); </t>
    </r>
  </si>
  <si>
    <t>Dettes</t>
  </si>
  <si>
    <t>dont Patrimoine financier</t>
  </si>
  <si>
    <t>Comptes bancaires, livrets, titres hors actions, etc.</t>
  </si>
  <si>
    <t>Actions et assimil. (OPCVM, FCP, etc.)</t>
  </si>
  <si>
    <t>Assurance vie</t>
  </si>
  <si>
    <t>AN.111</t>
  </si>
  <si>
    <t>AN.1111</t>
  </si>
  <si>
    <t>Actifs fixes corporels</t>
  </si>
  <si>
    <t>AN.</t>
  </si>
  <si>
    <t>ACTIFS NON FINANCIERS</t>
  </si>
  <si>
    <t>AN.2111</t>
  </si>
  <si>
    <t>Terrains bâtis</t>
  </si>
  <si>
    <t>dont Logements</t>
  </si>
  <si>
    <t>dont Terrains bâtis logements (estim.)</t>
  </si>
  <si>
    <t>Patrimoine immobilier brut (logements+terrains logements) (estim.)</t>
  </si>
  <si>
    <t>Patrimoine professionnel (solde)</t>
  </si>
  <si>
    <t>Revenus fonciers</t>
  </si>
  <si>
    <t>Revenus financiers</t>
  </si>
  <si>
    <r>
      <t>Source</t>
    </r>
    <r>
      <rPr>
        <sz val="10"/>
        <rFont val="Arial"/>
        <family val="0"/>
      </rPr>
      <t>: Calculs des auteurs à partir des séries de comptabilité nationale patrimoniale (www.insee.fr, juillet 2010, tableau 4.515)</t>
    </r>
  </si>
  <si>
    <r>
      <t xml:space="preserve">dont Patrimoine foncier </t>
    </r>
    <r>
      <rPr>
        <sz val="10"/>
        <rFont val="Arial Narrow"/>
        <family val="2"/>
      </rPr>
      <t>(logement net des dettes)</t>
    </r>
  </si>
  <si>
    <t>(milliards d'euros courants) (au 1/1 de chaque année)</t>
  </si>
  <si>
    <t>Rendement hors IS, profits non distribués et PV</t>
  </si>
  <si>
    <r>
      <t xml:space="preserve">Loyers réels et imputés consommés par les ménages  </t>
    </r>
    <r>
      <rPr>
        <sz val="10"/>
        <rFont val="Arial"/>
        <family val="2"/>
      </rPr>
      <t>(valeur locative totale des habitations principales occupées par les ménages)            (enquête logement)</t>
    </r>
  </si>
  <si>
    <r>
      <t xml:space="preserve">Allocations logement </t>
    </r>
    <r>
      <rPr>
        <sz val="10"/>
        <rFont val="Arial"/>
        <family val="2"/>
      </rPr>
      <t>(ALS, ALS, APL, etc.)</t>
    </r>
  </si>
  <si>
    <t>dont AL locataires</t>
  </si>
  <si>
    <t>dont AL propriétaires accédants</t>
  </si>
  <si>
    <t>N. ménages en millions</t>
  </si>
  <si>
    <t xml:space="preserve">Allocations logement: Rapport de la Commission des comptes du logement - Edition 2010 (Tableaux 341-343) </t>
  </si>
  <si>
    <t>dont AF (base + majo.)</t>
  </si>
  <si>
    <t>dont CF</t>
  </si>
  <si>
    <t>dont ARS</t>
  </si>
  <si>
    <t>dont ASF</t>
  </si>
  <si>
    <t>dont PAJE (prime + base)</t>
  </si>
  <si>
    <t>Prestations familiales</t>
  </si>
  <si>
    <t>dont PAJE (CLCA, APE)</t>
  </si>
  <si>
    <t>Prestations familiales: Rapport de la Commission des comptes de la sécurité sociale, Septembre 2010 (p.179), Octobre 2009 (p.195),</t>
  </si>
  <si>
    <t>memo: PAJE (CLCMG, AGED)</t>
  </si>
  <si>
    <t>Minimas sociaux</t>
  </si>
  <si>
    <t>dont RSA socle (RMI, API)</t>
  </si>
  <si>
    <t>dont AAH + ASI</t>
  </si>
  <si>
    <t>dont MV</t>
  </si>
  <si>
    <t xml:space="preserve">Rendement total </t>
  </si>
  <si>
    <t>Rendement foncier (hors plus-values)</t>
  </si>
  <si>
    <t>Tableau CN1: Revenu national vs Produit intérieur brut en France</t>
  </si>
  <si>
    <t>Tableau CN2: Décomposition du revenu national par secteur de production</t>
  </si>
  <si>
    <t>Tableau CN2p: Décomposition du revenu national par secteur de production (%)</t>
  </si>
  <si>
    <t>Tableau CN3: Revenu national, impôts et transferts en France</t>
  </si>
  <si>
    <t xml:space="preserve">Tableau CN4: Revenu disponible, consommation et épargne </t>
  </si>
  <si>
    <t>Tableau CN5: Les différents types d'impôts en France</t>
  </si>
  <si>
    <t xml:space="preserve">Tableau CN6: Les différents types de transferts en France </t>
  </si>
  <si>
    <t xml:space="preserve">Tableau CN7: Décomposition des revenus de transferts purs en France </t>
  </si>
  <si>
    <t xml:space="preserve">Tableau CN8: Décomposition des impôts indirects </t>
  </si>
  <si>
    <t xml:space="preserve">Tableau CN9: Décomposition des impôts directs </t>
  </si>
  <si>
    <t>Tableau CN10: Décomposition des cotisations sociales</t>
  </si>
  <si>
    <t xml:space="preserve">Tableau CN11: Décomposition des cotisations sociales patronales </t>
  </si>
  <si>
    <t>Tableau C12: Décomposition des cotisations sociales salariales et non-salariales</t>
  </si>
  <si>
    <t>Tableau CN13: Le circuit des revenus fonciers (loyers réels et imputés) en France</t>
  </si>
  <si>
    <t>Tableau CN14: Synthèse sur l'imposition des revenus fonciers en France</t>
  </si>
  <si>
    <t>Tableau CN15: Le circuit des revenus financiers (intérêts, dividendes, plus-values) en France</t>
  </si>
  <si>
    <t>Tableau CN16: Synthèse sur l'imposition des revenus financiers en France</t>
  </si>
  <si>
    <t>Tableau CN16p: Synthèse sur l'imposition des revenus financiers (en %)</t>
  </si>
  <si>
    <t xml:space="preserve">Patrimoine foncier brut </t>
  </si>
  <si>
    <t>(v) Le patrimoine professionnel est ici défini comme la différence entre le total des actifs non financiers des ménages et le patrimoine foncier brut; cette différence inclut notamment les actifs professionnels des professions non salariées (locaux professionnels, équipements et matériels, terres agricoles,.), mais inclut également des actifs non professionnels (objets de valeur, terrains d'agrément,.); inversement certains actifs professionnels peuvent en outre être comptées en patrimoine financier (parts de sociétés comptées comme actions et assimilés). L'estimation des revenus du capital professionnel indiquée ici (obtenue en appliquant au patrimoine professionnel le rendement moyen du patrimoine des ménages, hors patrimoine professionnel) doit être considérée comme approximatif. En particulier, la part obtenue pour le capital dans les revenus professionnels des non salariés (entre 34% et 41% suivant les années) semble un peu trop élevé, ce qui peut s'expliquer par le fait que nous avons inclus dans le patrimoine professionnel des actifs non professionnels à faible rendement.</t>
  </si>
  <si>
    <t xml:space="preserve">Tableau CN17: Synthèse sur l'imposition des revenus du capital </t>
  </si>
  <si>
    <t>Tableau CN18: Le rendement du capital des ménages (avant impôts sur le capital)</t>
  </si>
  <si>
    <r>
      <t xml:space="preserve">Tableau CN19: Incidence des impôts indirects </t>
    </r>
    <r>
      <rPr>
        <sz val="12"/>
        <rFont val="Arial"/>
        <family val="2"/>
      </rPr>
      <t>(hors taxes sur les salaires et taxe foncière)</t>
    </r>
  </si>
  <si>
    <t>dont   loyers</t>
  </si>
  <si>
    <t xml:space="preserve">Source: Calculs des auteurs à partir de comptabilité nationale, www.insee.fr, juillet 2010, Tableaux 3.101-3.601 et TEE. </t>
  </si>
  <si>
    <t>Assiette</t>
  </si>
  <si>
    <t>Tx implicite</t>
  </si>
  <si>
    <t>α =</t>
  </si>
  <si>
    <t>Tx implicite conso</t>
  </si>
  <si>
    <t>Tx implicite facteurs</t>
  </si>
  <si>
    <t>Total revenus financiers distribués</t>
  </si>
  <si>
    <t>dt impôts sur les salaires et la main d'œuvre ("taxes sur les salaires")</t>
  </si>
  <si>
    <r>
      <t xml:space="preserve"> Impôts indirects nets </t>
    </r>
    <r>
      <rPr>
        <sz val="10"/>
        <rFont val="Arial"/>
        <family val="2"/>
      </rPr>
      <t>(hors taxes salaires et taxe foncière)</t>
    </r>
  </si>
  <si>
    <t xml:space="preserve">dont CSG </t>
  </si>
  <si>
    <t xml:space="preserve">dont IRPP </t>
  </si>
  <si>
    <t>dont TH</t>
  </si>
  <si>
    <t>dont TVA + TP (part facteur)</t>
  </si>
  <si>
    <r>
      <t xml:space="preserve">Revenu primaire du travail </t>
    </r>
    <r>
      <rPr>
        <sz val="10"/>
        <rFont val="Arial"/>
        <family val="2"/>
      </rPr>
      <t>(y compris TVA+TP)</t>
    </r>
  </si>
  <si>
    <r>
      <t xml:space="preserve">Revenu primaire du travail </t>
    </r>
    <r>
      <rPr>
        <sz val="10"/>
        <rFont val="Arial"/>
        <family val="2"/>
      </rPr>
      <t>(hors TVA+TP)</t>
    </r>
  </si>
  <si>
    <t xml:space="preserve">dont cotisations sociales + TS </t>
  </si>
  <si>
    <t>Données supplémentaires contributions sur RK</t>
  </si>
  <si>
    <t>Données supplémentaires résidus et flux avec reste du monde</t>
  </si>
  <si>
    <t>dont TVA + TP (part conso)</t>
  </si>
  <si>
    <t xml:space="preserve">Revenu disponible du travail </t>
  </si>
  <si>
    <r>
      <t xml:space="preserve">Revenu primaire du capital </t>
    </r>
    <r>
      <rPr>
        <sz val="10"/>
        <rFont val="Arial"/>
        <family val="2"/>
      </rPr>
      <t>(hors TVA+TP)</t>
    </r>
  </si>
  <si>
    <t>Revenu disponible du capital</t>
  </si>
  <si>
    <t>dont IS+TF</t>
  </si>
  <si>
    <t xml:space="preserve">dont CSG+CSK </t>
  </si>
  <si>
    <t>dont ISF + DMTG</t>
  </si>
  <si>
    <t>dont CSG</t>
  </si>
  <si>
    <r>
      <t>s</t>
    </r>
    <r>
      <rPr>
        <vertAlign val="subscript"/>
        <sz val="10"/>
        <rFont val="Arial"/>
        <family val="2"/>
      </rPr>
      <t>L</t>
    </r>
  </si>
  <si>
    <r>
      <t>s</t>
    </r>
    <r>
      <rPr>
        <vertAlign val="subscript"/>
        <sz val="10"/>
        <rFont val="Arial"/>
        <family val="2"/>
      </rPr>
      <t>K</t>
    </r>
  </si>
  <si>
    <r>
      <t>s</t>
    </r>
    <r>
      <rPr>
        <vertAlign val="subscript"/>
        <sz val="10"/>
        <rFont val="Arial"/>
        <family val="2"/>
      </rPr>
      <t>T</t>
    </r>
  </si>
  <si>
    <r>
      <t>s</t>
    </r>
    <r>
      <rPr>
        <vertAlign val="subscript"/>
        <sz val="10"/>
        <rFont val="Arial"/>
        <family val="2"/>
      </rPr>
      <t>L</t>
    </r>
    <r>
      <rPr>
        <sz val="10"/>
        <rFont val="Arial"/>
        <family val="2"/>
      </rPr>
      <t>/s =</t>
    </r>
  </si>
  <si>
    <r>
      <t>s</t>
    </r>
    <r>
      <rPr>
        <vertAlign val="subscript"/>
        <sz val="10"/>
        <rFont val="Arial"/>
        <family val="2"/>
      </rPr>
      <t>T</t>
    </r>
    <r>
      <rPr>
        <sz val="10"/>
        <rFont val="Arial"/>
        <family val="2"/>
      </rPr>
      <t>/s =</t>
    </r>
  </si>
  <si>
    <t>Revenu primaire total</t>
  </si>
  <si>
    <t xml:space="preserve">Revenu primaire du travail </t>
  </si>
  <si>
    <t>Revenu primaire du capital</t>
  </si>
  <si>
    <t>Taux global d'impos.</t>
  </si>
  <si>
    <t>Taux globaux d'imposition des facteurs, du travail et du capital</t>
  </si>
  <si>
    <t>Travail</t>
  </si>
  <si>
    <t>Capital</t>
  </si>
  <si>
    <t>Memo: Revenu primaire/ Revenu national</t>
  </si>
  <si>
    <r>
      <t xml:space="preserve">Taux globaux d'imposition des facteurs, du travail et du capital </t>
    </r>
    <r>
      <rPr>
        <sz val="10"/>
        <rFont val="Arial"/>
        <family val="2"/>
      </rPr>
      <t>(après déduction des cotisations retraite et chômage)</t>
    </r>
  </si>
  <si>
    <t>Taux d'épargne</t>
  </si>
  <si>
    <t>Revenu du capital</t>
  </si>
  <si>
    <t>Contr.</t>
  </si>
  <si>
    <t>Non-contr.</t>
  </si>
  <si>
    <t>Ratio Tx épagne rev.travail/Tx épargne moyen</t>
  </si>
  <si>
    <t xml:space="preserve">Intérêts et dividendes versés par les sociétés, les administrations publiques, le reste du monde et les ménages </t>
  </si>
  <si>
    <t>Dépréciation du capital immobilier (CCF)</t>
  </si>
  <si>
    <t>Intérêts d'emprunt</t>
  </si>
  <si>
    <t>Taxe foncière</t>
  </si>
  <si>
    <t>dont ménages déjà propriétaires</t>
  </si>
  <si>
    <t>dont ménages accédant à la propriété</t>
  </si>
  <si>
    <t xml:space="preserve">Revenu national </t>
  </si>
  <si>
    <t>Immobilier</t>
  </si>
  <si>
    <t>Non-salariés</t>
  </si>
  <si>
    <t>Revenu d'activité des non-salariés</t>
  </si>
  <si>
    <t>dont Profits des sociétés</t>
  </si>
  <si>
    <t>Administrations</t>
  </si>
  <si>
    <t>Reste du monde</t>
  </si>
  <si>
    <r>
      <t>Sociétés</t>
    </r>
    <r>
      <rPr>
        <sz val="10"/>
        <rFont val="Arial"/>
        <family val="2"/>
      </rPr>
      <t xml:space="preserve"> (non-financ.+ financ.)</t>
    </r>
  </si>
  <si>
    <t>Intérêts et dividendes  versés par le reste du monde</t>
  </si>
  <si>
    <t>D621 versés par APU (sécurité sociale)</t>
  </si>
  <si>
    <t>D623 versés par APU (assurance sociale employeurs)</t>
  </si>
  <si>
    <t>D624 versés par APU (assistance sociale)</t>
  </si>
  <si>
    <t>D624 versés par Isbl (assistance sociale)</t>
  </si>
  <si>
    <t>D63 versés par Isbl (transferts sociaux en nature)</t>
  </si>
  <si>
    <t>Prestations familiales à déduire de D621</t>
  </si>
  <si>
    <t>D621+D623+D624</t>
  </si>
  <si>
    <t>D621+D623 (cor.)</t>
  </si>
  <si>
    <t>D624 (cor.)</t>
  </si>
  <si>
    <t>D63</t>
  </si>
  <si>
    <t>dont épargne ménages</t>
  </si>
  <si>
    <t>dont profits non distribués</t>
  </si>
  <si>
    <t>Epargne brute ménages</t>
  </si>
  <si>
    <t>CCF</t>
  </si>
  <si>
    <t xml:space="preserve">Conso. Privée </t>
  </si>
  <si>
    <r>
      <t>Epargne privée</t>
    </r>
    <r>
      <rPr>
        <sz val="10"/>
        <rFont val="Arial"/>
        <family val="2"/>
      </rPr>
      <t xml:space="preserve"> </t>
    </r>
  </si>
  <si>
    <t>(milliards d'euros)</t>
  </si>
  <si>
    <t>(% revenu disponible)</t>
  </si>
  <si>
    <t>(% revenu national)</t>
  </si>
  <si>
    <t>Produit intérieur brut (PIB)</t>
  </si>
  <si>
    <t>Dépréciation du capital (CCF)</t>
  </si>
  <si>
    <t>Dépréciation du capital (CCF) (APU)</t>
  </si>
  <si>
    <t>Dépréciation du capital (CCF) (Isbl)</t>
  </si>
  <si>
    <t>% CCF/PIB</t>
  </si>
  <si>
    <t>% Revenu national/ Produit intérieur brut</t>
  </si>
  <si>
    <t>Plus-values mobilières réalisées par les ménages (PV fiscales)</t>
  </si>
  <si>
    <t>Plus-values</t>
  </si>
  <si>
    <t>TEE</t>
  </si>
  <si>
    <t>tableaux CN</t>
  </si>
  <si>
    <t>Tab. 3.301</t>
  </si>
  <si>
    <t>Tab. 3.301-3.401</t>
  </si>
  <si>
    <t>Tab. 3.401</t>
  </si>
  <si>
    <t>Tab. 3.301-3.601</t>
  </si>
  <si>
    <t>Tab. 3.601</t>
  </si>
  <si>
    <t>Tab.3.101-3.201</t>
  </si>
  <si>
    <t>Impôts indirects: flux avec reste du monde et termes rédisuels</t>
  </si>
  <si>
    <t>Tab. 3.101</t>
  </si>
  <si>
    <t>Tab.3.201</t>
  </si>
  <si>
    <t>Tab. Pipg</t>
  </si>
  <si>
    <t>différence</t>
  </si>
  <si>
    <t xml:space="preserve">D51 versé par ménages, résidu  </t>
  </si>
  <si>
    <t xml:space="preserve">D51 reçu par admin., part CSG+CRDS </t>
  </si>
  <si>
    <t xml:space="preserve">D51 versé par reste du monde </t>
  </si>
  <si>
    <t xml:space="preserve">D51 versé par sociétés hors IS </t>
  </si>
  <si>
    <t xml:space="preserve">D51 reçu par admin., part IS </t>
  </si>
  <si>
    <t xml:space="preserve">D51 versé par toutes sociétés   </t>
  </si>
  <si>
    <t xml:space="preserve">D51 versé par sociétés  financières </t>
  </si>
  <si>
    <t>Résidu négatif because le D51 reçu par admin. inclut aussi D51 versé par reste du monde</t>
  </si>
  <si>
    <t>Comptabilité nationale, www.insee.fr, juillet 2010, Tableaux 3.101-3.601</t>
  </si>
  <si>
    <t xml:space="preserve">Revenu mixte net non-salariés </t>
  </si>
  <si>
    <t>Cotisations sociales salariales des salariés</t>
  </si>
  <si>
    <t>Cotisations sociales des non salariés</t>
  </si>
  <si>
    <t>Total des cotisations sociales</t>
  </si>
  <si>
    <t>Cotisations sociales patronales</t>
  </si>
  <si>
    <t>dont secteur privé</t>
  </si>
  <si>
    <t>Cotisations sociales salariales</t>
  </si>
  <si>
    <t>Tableau CN18p: Le rendement du capital des ménages (patrimoines exprimés en % du revenu national)</t>
  </si>
  <si>
    <r>
      <t xml:space="preserve">Patrimoine total        </t>
    </r>
    <r>
      <rPr>
        <sz val="10"/>
        <rFont val="Arial Narrow"/>
        <family val="2"/>
      </rPr>
      <t xml:space="preserve">(y.c. pat. prof. non-sal.)  </t>
    </r>
    <r>
      <rPr>
        <b/>
        <sz val="10"/>
        <rFont val="Arial Narrow"/>
        <family val="2"/>
      </rPr>
      <t xml:space="preserve">   </t>
    </r>
  </si>
  <si>
    <t xml:space="preserve">Revenus du capital (total) </t>
  </si>
  <si>
    <t>Patrimoine moyen par adulte</t>
  </si>
  <si>
    <r>
      <t>Source</t>
    </r>
    <r>
      <rPr>
        <sz val="10"/>
        <rFont val="Arial"/>
        <family val="0"/>
      </rPr>
      <t>: Calculs des auteurs à partir du tableau précédent</t>
    </r>
  </si>
  <si>
    <r>
      <t>Salaires versés par le secteur privé</t>
    </r>
    <r>
      <rPr>
        <sz val="10"/>
        <rFont val="Arial"/>
        <family val="2"/>
      </rPr>
      <t xml:space="preserve"> (sociétés, ménages, reste du monde)</t>
    </r>
  </si>
  <si>
    <t>Les cotisations sociales obligatoires sont définies comme celles reçues par les administrations publiques. Les cotisations non obligatoires correspondent à des prestations sociales supplémentaires gérées directement par les employeurs (cotisations imputés du secteur privé) ou à des versements à des régimes facultatifs de protection sociale (mutuelles, épargne salariale, etc.). Au niveau des cotisations patronales, il s'agit pour l'essentiel des cotisations imputées du secteur privé (qui en comptabilité nationale sont toutes traitées comme non obligatoires, alors que celles du secteur public sont toutes traitées comme obligatoires). Le reliquat entre cotisations effectives versées et non reçues a été attribué au secteur privé.</t>
  </si>
  <si>
    <t>Cotisations patronales effectives (D121) (obl.+fac.)</t>
  </si>
  <si>
    <t>Cotisations patronales imputées (D122) (obl.+fac.)</t>
  </si>
  <si>
    <r>
      <t>Salaires versés par le secteur public</t>
    </r>
    <r>
      <rPr>
        <sz val="10"/>
        <rFont val="Arial"/>
        <family val="2"/>
      </rPr>
      <t xml:space="preserve"> (administrations publiques)</t>
    </r>
  </si>
  <si>
    <t>Cot. pat. eff. (D121) (versées par employeurs) (obl.+fac.)</t>
  </si>
  <si>
    <t>Cot. pat. imp. (D122) (versées par employeurs) (obl.+fac.)</t>
  </si>
  <si>
    <t>Cot. pat. eff. (D121) (reçues par admin.) (obl.)</t>
  </si>
  <si>
    <t>Cot. pat. imp. (D122) (reçues par admin.) (obl.)</t>
  </si>
  <si>
    <t>Cot. pat. eff. (D121) (différence) (fac.)</t>
  </si>
  <si>
    <t>Cot. pat. imp. (D122) (différence) (fac.)</t>
  </si>
  <si>
    <t>Cotisations patronales effectives (D121) (oblig.)</t>
  </si>
  <si>
    <t>Cotisations patronales effectives (D121) (facul.)</t>
  </si>
  <si>
    <t>Cotisations patronales imputées (D122 (oblig.)</t>
  </si>
  <si>
    <t>Cotisations patronales imputées (D122 (facul.)</t>
  </si>
  <si>
    <t>Taux de cotisations patronales facultatives</t>
  </si>
  <si>
    <t>Cotisations patronales imputées (D122) (oblig.)</t>
  </si>
  <si>
    <t>Cotisations salariales obligatoires vs facultatives</t>
  </si>
  <si>
    <t>Cotisations patronales obligatoires vs facultatives</t>
  </si>
  <si>
    <t>Cot. salariales (D6112) (versées par mén.) (obl.+fac.)</t>
  </si>
  <si>
    <t>Cot. salariales (D6112) (reçues par admin.) (obl.)</t>
  </si>
  <si>
    <t>Cot. salariales (D6112) (différence) (fac.)</t>
  </si>
  <si>
    <t>Cotisations non salariés obligatoires vs facultatives</t>
  </si>
  <si>
    <t>Cot. non-sal. (D6113) (versées par mén.) (obl.+fac.)</t>
  </si>
  <si>
    <t>Cot. non-sal. (D6113) (reçues par admin.) (obl.)</t>
  </si>
  <si>
    <t>Cot. non-sal. (D6113) (différence) (fac.)</t>
  </si>
  <si>
    <t>(euros courants)</t>
  </si>
  <si>
    <r>
      <t>Revenu national par adulte</t>
    </r>
    <r>
      <rPr>
        <sz val="10"/>
        <rFont val="Arial"/>
        <family val="2"/>
      </rPr>
      <t xml:space="preserve"> (€)</t>
    </r>
  </si>
  <si>
    <t>Impôts indirects</t>
  </si>
  <si>
    <t>(en % revenu national)</t>
  </si>
  <si>
    <t>(en milliards d'euros))</t>
  </si>
  <si>
    <t>Total des impôts</t>
  </si>
  <si>
    <t>Impôts directs (sociétés)</t>
  </si>
  <si>
    <t>Impôts directs (personnes)</t>
  </si>
  <si>
    <t>Cotisations sociales</t>
  </si>
  <si>
    <t>Revenus de remplacement (retraite, chômage)</t>
  </si>
  <si>
    <t>Revenus du travail</t>
  </si>
  <si>
    <t>Loyers (réels et imputés)</t>
  </si>
  <si>
    <t>dont Profits non distribués</t>
  </si>
  <si>
    <t>CSG</t>
  </si>
  <si>
    <t>Total</t>
  </si>
  <si>
    <t>Rapport CCSS Octobre 2009, p.195, Tableau 1 (2005-2006 à compléter)</t>
  </si>
  <si>
    <t>Petite enfance (APJE, APE, etc.)</t>
  </si>
  <si>
    <t>AF et assimilés (CF etc.)</t>
  </si>
  <si>
    <t>CK=PL+CSK</t>
  </si>
  <si>
    <t>Les revenus de remplacement sont définis comme la somme des postes D621 et D623, diminués des prestations familiales (et des indemnits journalières et pensions d'invalidité non imposables). Les revenus de transfers purs sont définis comme le poste D624, augmenté de ce ces mêmes termes. Note: par comparaison à Piketty 2010, transfert d'environ 1.7% de revenu national des revenus de remplacement vers les transferts purs. A reprendre. En particulier, transférer les allocations logement des transferts en nature (poste D63) vers les transferts purs.</t>
  </si>
  <si>
    <t>(15/1/2011: à compléter: masses minimas sociaux et nombres de bénéficiaires dans la partie droite du tableau)</t>
  </si>
  <si>
    <t>Total PF</t>
  </si>
  <si>
    <t>Indemnités journalières et pensions d'invalidité non imposables</t>
  </si>
  <si>
    <t>(milliards d'euros courants)</t>
  </si>
  <si>
    <t>Salaires bruts (D11)</t>
  </si>
  <si>
    <t>Cotisations patronales effectives (D121)</t>
  </si>
  <si>
    <t>Cotisations patronales imputées (D122)</t>
  </si>
  <si>
    <t>Taux de cotisations patronales</t>
  </si>
  <si>
    <t>Taux de cotisations salariales</t>
  </si>
  <si>
    <t xml:space="preserve">Revenu mixte brut non-salariés </t>
  </si>
  <si>
    <t>Attention: il s'agit toujours d'une notion de revenu après impôts indirects</t>
  </si>
  <si>
    <t>Salaires versés par les sociétés non financières</t>
  </si>
  <si>
    <t>Salaires versés par les sociétés financières</t>
  </si>
  <si>
    <t>Salaires versés par les administrations publiques</t>
  </si>
  <si>
    <t>Salaires versés par les ménages</t>
  </si>
  <si>
    <t>Salaires versés par les institutions sans but lucratif</t>
  </si>
  <si>
    <t>Salaires versés par le reste du monde</t>
  </si>
  <si>
    <t>Salaires reçus par le reste du monde</t>
  </si>
  <si>
    <r>
      <t xml:space="preserve">Salaires versés par le secteur privé  </t>
    </r>
    <r>
      <rPr>
        <sz val="10"/>
        <rFont val="Arial"/>
        <family val="2"/>
      </rPr>
      <t>(sociétés, ménages)</t>
    </r>
  </si>
  <si>
    <r>
      <t xml:space="preserve">Salaires versés par le secteur public </t>
    </r>
    <r>
      <rPr>
        <sz val="10"/>
        <rFont val="Arial"/>
        <family val="2"/>
      </rPr>
      <t>(administrations publiques)</t>
    </r>
  </si>
  <si>
    <t>Total des salaires reçus par les ménages</t>
  </si>
  <si>
    <t>Taux de cotisations patronales obligatoires</t>
  </si>
  <si>
    <t>Les salaires versés par les institutions sans but lucratif ont été inclus dans le secteur public (16.0 milliards en 2008).</t>
  </si>
  <si>
    <t>Taux de cotisations salariales obligatoires</t>
  </si>
  <si>
    <t xml:space="preserve">Revenu mixte non-salariés (B3) </t>
  </si>
  <si>
    <t>Taux de cotisations obligatoires des non-salariés</t>
  </si>
  <si>
    <t>Impôts sur la production</t>
  </si>
  <si>
    <t>dont secteur public</t>
  </si>
  <si>
    <t>Impôts nets sur les produits</t>
  </si>
  <si>
    <t>Total des impôts indirects nets</t>
  </si>
  <si>
    <t>D21</t>
  </si>
  <si>
    <t>D21+D31</t>
  </si>
  <si>
    <t>Subventions sur les produits</t>
  </si>
  <si>
    <t>D31</t>
  </si>
  <si>
    <t>Impôts nets sur la production</t>
  </si>
  <si>
    <t>Subventions d'exploitation</t>
  </si>
  <si>
    <t>D39</t>
  </si>
  <si>
    <t>Impôts sur les produits (TVA, TIPP, tabac, boissons,.)</t>
  </si>
  <si>
    <t>D29</t>
  </si>
  <si>
    <t>D29+D39</t>
  </si>
  <si>
    <t>D291</t>
  </si>
  <si>
    <t>TF (D292 men.)</t>
  </si>
  <si>
    <t>Autres impôts sur la production nets de subventions</t>
  </si>
  <si>
    <t>D292 (sauf TF mén.)</t>
  </si>
  <si>
    <t>D292 (sauf TF mén.) + D39</t>
  </si>
  <si>
    <t>dt taxe foncière (TF ménages)</t>
  </si>
  <si>
    <t>dt autres impôts sur la production (TP, etc.)</t>
  </si>
  <si>
    <t>codes ESA95</t>
  </si>
  <si>
    <t>D51 (sociétés)</t>
  </si>
  <si>
    <t>D51+D59+D91D (ménages)</t>
  </si>
  <si>
    <t>Impôts sur les revenus (personnes)</t>
  </si>
  <si>
    <t>D51</t>
  </si>
  <si>
    <t>dont IRPP</t>
  </si>
  <si>
    <t>D51 (partie)</t>
  </si>
  <si>
    <t xml:space="preserve"> Autres impôts courants (personnes)</t>
  </si>
  <si>
    <t>D59</t>
  </si>
  <si>
    <t>D59 (partie)</t>
  </si>
  <si>
    <t>dont ISF (Impôt sur la fortune)</t>
  </si>
  <si>
    <t>Impôt sur les successions et donations</t>
  </si>
  <si>
    <t>D91D</t>
  </si>
  <si>
    <r>
      <t>CK</t>
    </r>
    <r>
      <rPr>
        <i/>
        <vertAlign val="subscript"/>
        <sz val="10"/>
        <rFont val="Arial Narrow"/>
        <family val="2"/>
      </rPr>
      <t>t</t>
    </r>
  </si>
  <si>
    <t>Ratio recettes CSG-CRDS CN / recettes CSG-CRDS CCSS</t>
  </si>
  <si>
    <t>CSG+CRDS corrigé (somme)</t>
  </si>
  <si>
    <t>Ratio recettes CSG-CRDS CN corrigé / recettes CSG-CRDS CCSS</t>
  </si>
  <si>
    <t>dont contributions sur revenus du capital</t>
  </si>
  <si>
    <r>
      <t>dont CSG+CRDS (</t>
    </r>
    <r>
      <rPr>
        <i/>
        <sz val="9"/>
        <rFont val="Arial Narrow"/>
        <family val="2"/>
      </rPr>
      <t xml:space="preserve">et résidu) </t>
    </r>
  </si>
  <si>
    <r>
      <t xml:space="preserve">dont TH (taxe d'habitation) </t>
    </r>
    <r>
      <rPr>
        <i/>
        <sz val="9"/>
        <rFont val="Arial"/>
        <family val="2"/>
      </rPr>
      <t>(et résidu)</t>
    </r>
  </si>
  <si>
    <t>D21+D29</t>
  </si>
  <si>
    <t>D21+D29+D231+D39</t>
  </si>
  <si>
    <t>dont impôts sur les produits et la production</t>
  </si>
  <si>
    <t>dont subventions sur les produits</t>
  </si>
  <si>
    <t>dont subventions d'exploitation</t>
  </si>
  <si>
    <t xml:space="preserve">Subventions d'exploitation corrigées </t>
  </si>
  <si>
    <t>somme</t>
  </si>
  <si>
    <t>Excédent net d'exploitation admin.</t>
  </si>
  <si>
    <t>B2n</t>
  </si>
  <si>
    <r>
      <t>Note</t>
    </r>
    <r>
      <rPr>
        <sz val="10"/>
        <rFont val="MS Sans Serif"/>
        <family val="2"/>
      </rPr>
      <t xml:space="preserve">: Au total, la part des revenus financiers soumis à la CSG semble relativement stable autour de 45%-55%. Compte tenu de l'imperfection des statistiques fiscales disponibles, la décomposition de l'assiette CSG entre intérêts, dividendes et produits assurance-vie indiquée sur ce tableau est cependant très imprécise. En particulier, la part imposable de l'assurance vie est pour l'essentiel estimée par solde et apparaît par conséquent extrêmement volatile (en particulier le chiffre élevé de 2008 est artificiel et provient simplement du solde comptable liée à la double imposition des dividendes de 2008; cf. formules et tableau précédent). Ces difficultés illustrent l'extrême confusion réglementaire et statistique entourant l'imposition des revenus financiers en France.  </t>
    </r>
  </si>
  <si>
    <t>Lecture: En 2009, les administrations publiques ont versé 18.6 milliards de subventions d'exploitation aux unités résidentes; le reste du monde a versé 5.1 milliards de subventions nettes aux unités résidentes (2.5 milliards de subventions sur les produits, +6.3 milliards de subventions d'exploitations, -3.8 milliards d'iimpôts reçus; cf. CN, Tableau 3.601; ces subventions correspondent notamment à la politique agricole commune); d'où un total corrigé de 24.0 milliards (après prise en compte des -0.3 milliards d'excédent net d'exploitation des administrations publiques; cf. CN, TEE; ce petit terme résiduel correspondant aux activités marchandes des administrations publiques a été intégré aux impôts indirects, de la même façon que dans Piketty (2010, Annexe A)).</t>
  </si>
  <si>
    <t>Subventions d'exploitation versées par les administrations publiques</t>
  </si>
  <si>
    <t xml:space="preserve"> Subventions nettes d'impôts versés par le reste du monde</t>
  </si>
  <si>
    <t>Cotisations salariales (D6112) (obkig.)</t>
  </si>
  <si>
    <t>Cotisations salariales (D6112) (facult.)</t>
  </si>
  <si>
    <t>Cotisations salariales + patronales (oblig.)</t>
  </si>
  <si>
    <t xml:space="preserve">Taux global cotisations obligatoires (% superbrut) </t>
  </si>
  <si>
    <t>Cotisations non-salariés (D6113) (oblig.)</t>
  </si>
  <si>
    <t>Taux de cotisations facultatives des non-salariés</t>
  </si>
  <si>
    <t>Cotisations non-salariés (D6113) (facult.)</t>
  </si>
  <si>
    <t>Revenus de transferts purs</t>
  </si>
  <si>
    <t>D63 versés par APU (transferts sociaux en nature)</t>
  </si>
  <si>
    <t>Profits des sociétés non financières</t>
  </si>
  <si>
    <r>
      <t xml:space="preserve">Profits bruts  </t>
    </r>
    <r>
      <rPr>
        <sz val="10"/>
        <rFont val="Arial Narrow"/>
        <family val="2"/>
      </rPr>
      <t>(Excédent brut d'exploitation) (B2)</t>
    </r>
  </si>
  <si>
    <t>CCF non salariés</t>
  </si>
  <si>
    <t>CCF (consom. capital fixe) (K1)</t>
  </si>
  <si>
    <t>Part des profits bruts dans VA brute</t>
  </si>
  <si>
    <r>
      <t xml:space="preserve">Profits nets  </t>
    </r>
    <r>
      <rPr>
        <sz val="10"/>
        <rFont val="Arial Narrow"/>
        <family val="2"/>
      </rPr>
      <t>(Excédent net d'exploitation) (B2)</t>
    </r>
  </si>
  <si>
    <t>Part des profits nets dans VA nette</t>
  </si>
  <si>
    <t xml:space="preserve">Impôts sur les revenus (D51) versés par sociétés non financières </t>
  </si>
  <si>
    <t>Profits non distribués</t>
  </si>
  <si>
    <t>Impôts directs (D51)</t>
  </si>
  <si>
    <t>Part des impôts dans profits nets</t>
  </si>
  <si>
    <t>Part des profits distribués dans profits nets</t>
  </si>
  <si>
    <t>Profits distribués (dividendes et intérêts nets versés)</t>
  </si>
  <si>
    <t>Part des impôts dans profits imposables</t>
  </si>
  <si>
    <t>Part des dividendes distribués dans profits imposables</t>
  </si>
  <si>
    <t>Part des profits non distribués dans profits imposables</t>
  </si>
  <si>
    <t>Revenus de la propriété versés  contrats assurance vie/ fonds de pension (D44)</t>
  </si>
  <si>
    <t>Revenus de la propriété reçus  contrats assurance vie/ fonds de pension (D44)</t>
  </si>
  <si>
    <t>Profits des sociétés financières</t>
  </si>
  <si>
    <t>Profits imposables (profits nets - intérêts nets versés)</t>
  </si>
  <si>
    <t>Profits imposables (profits nets - intérêts nets versés + dividendes reçus)</t>
  </si>
  <si>
    <t>Profits des sociétés non financières + financières</t>
  </si>
  <si>
    <t xml:space="preserve">Excédent brut d'exploitation ménages </t>
  </si>
  <si>
    <t>CCF ménages (hors non salariés)</t>
  </si>
  <si>
    <t xml:space="preserve">Excédent net d'exploitation ménages </t>
  </si>
  <si>
    <t>Flux financiers avec reste du monde</t>
  </si>
  <si>
    <t>Flux financiers avec les administrations</t>
  </si>
  <si>
    <t>Flux financiers avec les ménages</t>
  </si>
  <si>
    <t>Intérêts versés (D41+D45)</t>
  </si>
  <si>
    <t>Dividendes versés (D42+D43)</t>
  </si>
  <si>
    <t>Intérêts reçus (D41+D45)</t>
  </si>
  <si>
    <t>Dividendes reçus (D42+D43)</t>
  </si>
  <si>
    <t>Flux financiers avec les Isbl</t>
  </si>
  <si>
    <t>dont Impôt sur les sociétés</t>
  </si>
  <si>
    <t>Intérêts nets versés par les admin.</t>
  </si>
  <si>
    <t>Intérêts versés par les ménages</t>
  </si>
  <si>
    <t>Intérêts reçus par les ménages (D41+D45)</t>
  </si>
  <si>
    <t>Intérêts et dividendes nets versés par le reste du monde</t>
  </si>
  <si>
    <r>
      <t>dont Profits distribués</t>
    </r>
    <r>
      <rPr>
        <sz val="10"/>
        <rFont val="Arial Narrow"/>
        <family val="2"/>
      </rPr>
      <t xml:space="preserve"> (intérêts et dividendes nets versés)</t>
    </r>
  </si>
  <si>
    <t>Intérêts et dividendes reçus par les ménages</t>
  </si>
  <si>
    <t>Total des intérêts et dividendes versés</t>
  </si>
  <si>
    <t>Total des intérêts et dividendes reçus par les ménages</t>
  </si>
  <si>
    <t>Note: Difficile de retrouver un profit imposable réaliste pour les SF à partir de CN: visiblement les dividendes reçus sont en partie imposables mais pas complètement; sans doute jeu compliqué de consolidation domestiques/étranger et d'avoirs fiscaux</t>
  </si>
  <si>
    <t>Voir tableaux détaillés sur les différents flux dans la partie droite de la feuille excel</t>
  </si>
  <si>
    <t>Intérêts versés par le reste du monde (D41+D45)</t>
  </si>
  <si>
    <t>Intérêts reçus par le reste du monde (D41+D45)</t>
  </si>
  <si>
    <t>Intérêts versés par les admin. (D41+D45)</t>
  </si>
  <si>
    <t>Intérêts reçus  par les admin. (D41+D45)</t>
  </si>
  <si>
    <t>Intérêts versés par les ménages (D41+D45)</t>
  </si>
  <si>
    <t>simulateur</t>
  </si>
  <si>
    <t>D21+D31+D29+D39</t>
  </si>
  <si>
    <t xml:space="preserve"> IS</t>
  </si>
  <si>
    <t>ISF</t>
  </si>
  <si>
    <t>TH</t>
  </si>
  <si>
    <t>DMTG</t>
  </si>
  <si>
    <r>
      <t>Source</t>
    </r>
    <r>
      <rPr>
        <sz val="10"/>
        <rFont val="Arial"/>
        <family val="0"/>
      </rPr>
      <t>: Calculs des auteurs à partir des séries de ccomptabilité nationale, de recettes CSG par type d'assiette et des dénombrements déclrations 2042 (cf. autres tableaux). Note: Les déficits fonciers (non pris en compte ici, mais pris en compte dans le simulateur) abaissent sensiblement la part des revenus fonciers imposée (sur les déficits fonciers, voir Tableau IRPP3).</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</si>
</sst>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00%"/>
    <numFmt numFmtId="168" formatCode="0.0000000%"/>
    <numFmt numFmtId="169" formatCode="0.000000%"/>
    <numFmt numFmtId="170" formatCode="0.00000%"/>
    <numFmt numFmtId="171" formatCode="0.0000%"/>
    <numFmt numFmtId="172" formatCode="0.0000"/>
    <numFmt numFmtId="173" formatCode="#,##0.0"/>
    <numFmt numFmtId="174" formatCode="#,##0.000"/>
    <numFmt numFmtId="175" formatCode="#,##0.00000"/>
    <numFmt numFmtId="176" formatCode="\$#,##0\ ;\(\$#,##0\)"/>
    <numFmt numFmtId="177" formatCode="#,##0.0000"/>
    <numFmt numFmtId="178" formatCode="#,##0.000000"/>
    <numFmt numFmtId="179" formatCode="#,##0\ &quot;€&quot;"/>
    <numFmt numFmtId="180" formatCode="#,##0.0000000"/>
    <numFmt numFmtId="181" formatCode="#,##0,\F\F"/>
    <numFmt numFmtId="182" formatCode="#,##0,,\F\F"/>
    <numFmt numFmtId="183" formatCode="#,##0,\F"/>
    <numFmt numFmtId="184" formatCode="0,\F"/>
    <numFmt numFmtId="185" formatCode="0.000000"/>
    <numFmt numFmtId="186" formatCode="0.00000"/>
    <numFmt numFmtId="187" formatCode="0.000000000000000%"/>
    <numFmt numFmtId="188" formatCode="0.0000000000000000%"/>
    <numFmt numFmtId="189" formatCode="&quot;Vrai&quot;;&quot;Vrai&quot;;&quot;Faux&quot;"/>
    <numFmt numFmtId="190" formatCode="&quot;Actif&quot;;&quot;Actif&quot;;&quot;Inactif&quot;"/>
    <numFmt numFmtId="191" formatCode="#,##0.00\ &quot;€&quot;"/>
    <numFmt numFmtId="192" formatCode="0.00000000000%"/>
    <numFmt numFmtId="193" formatCode="#,##0\ _€"/>
  </numFmts>
  <fonts count="4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2"/>
      <color indexed="24"/>
      <name val="Arial"/>
      <family val="0"/>
    </font>
    <font>
      <b/>
      <sz val="8"/>
      <color indexed="24"/>
      <name val="Times New Roman"/>
      <family val="0"/>
    </font>
    <font>
      <sz val="8"/>
      <color indexed="24"/>
      <name val="Times New Roman"/>
      <family val="0"/>
    </font>
    <font>
      <sz val="10"/>
      <name val="Arial"/>
      <family val="0"/>
    </font>
    <font>
      <sz val="7"/>
      <name val="Helvetica"/>
      <family val="0"/>
    </font>
    <font>
      <sz val="8"/>
      <name val="Arial"/>
      <family val="0"/>
    </font>
    <font>
      <b/>
      <sz val="10"/>
      <name val="Arial"/>
      <family val="2"/>
    </font>
    <font>
      <b/>
      <sz val="12"/>
      <name val="Arial"/>
      <family val="2"/>
    </font>
    <font>
      <sz val="10"/>
      <name val="Arial Narrow"/>
      <family val="2"/>
    </font>
    <font>
      <b/>
      <sz val="10"/>
      <name val="Arial Narrow"/>
      <family val="2"/>
    </font>
    <font>
      <i/>
      <sz val="10"/>
      <name val="Arial"/>
      <family val="2"/>
    </font>
    <font>
      <sz val="9"/>
      <name val="Arial Narrow"/>
      <family val="2"/>
    </font>
    <font>
      <b/>
      <sz val="9"/>
      <name val="Arial Narrow"/>
      <family val="2"/>
    </font>
    <font>
      <b/>
      <sz val="11"/>
      <name val="Arial"/>
      <family val="2"/>
    </font>
    <font>
      <sz val="11"/>
      <name val="Arial"/>
      <family val="2"/>
    </font>
    <font>
      <i/>
      <sz val="10"/>
      <name val="Arial Narrow"/>
      <family val="2"/>
    </font>
    <font>
      <i/>
      <vertAlign val="subscript"/>
      <sz val="10"/>
      <name val="Arial Narrow"/>
      <family val="2"/>
    </font>
    <font>
      <i/>
      <sz val="11"/>
      <name val="Arial"/>
      <family val="2"/>
    </font>
    <font>
      <b/>
      <i/>
      <sz val="11"/>
      <name val="Arial"/>
      <family val="2"/>
    </font>
    <font>
      <i/>
      <sz val="9"/>
      <name val="Arial Narrow"/>
      <family val="2"/>
    </font>
    <font>
      <i/>
      <sz val="9"/>
      <name val="Arial"/>
      <family val="2"/>
    </font>
    <font>
      <sz val="8"/>
      <name val="Arial Narrow"/>
      <family val="2"/>
    </font>
    <font>
      <i/>
      <vertAlign val="subscript"/>
      <sz val="9"/>
      <name val="Arial Narrow"/>
      <family val="2"/>
    </font>
    <font>
      <sz val="7"/>
      <name val="Arial Narrow"/>
      <family val="2"/>
    </font>
    <font>
      <sz val="12"/>
      <name val="Arial"/>
      <family val="2"/>
    </font>
    <font>
      <vertAlign val="subscript"/>
      <sz val="10"/>
      <name val="Arial"/>
      <family val="2"/>
    </font>
    <font>
      <i/>
      <sz val="9"/>
      <name val="MS Sans Serif"/>
      <family val="0"/>
    </font>
    <font>
      <b/>
      <i/>
      <sz val="10"/>
      <name val="Arial"/>
      <family val="2"/>
    </font>
    <font>
      <sz val="9"/>
      <name val="Arial"/>
      <family val="2"/>
    </font>
    <font>
      <b/>
      <i/>
      <sz val="10"/>
      <name val="Arial Narrow"/>
      <family val="2"/>
    </font>
    <font>
      <b/>
      <sz val="8"/>
      <name val="Arial Narrow"/>
      <family val="2"/>
    </font>
    <font>
      <sz val="6"/>
      <name val="Arial Narrow"/>
      <family val="2"/>
    </font>
    <font>
      <i/>
      <sz val="8"/>
      <name val="Arial Narrow"/>
      <family val="2"/>
    </font>
    <font>
      <sz val="11"/>
      <name val="Arial Narrow"/>
      <family val="2"/>
    </font>
    <font>
      <b/>
      <sz val="11"/>
      <name val="Arial Narrow"/>
      <family val="2"/>
    </font>
  </fonts>
  <fills count="2">
    <fill>
      <patternFill/>
    </fill>
    <fill>
      <patternFill patternType="gray125"/>
    </fill>
  </fills>
  <borders count="97">
    <border>
      <left/>
      <right/>
      <top/>
      <bottom/>
      <diagonal/>
    </border>
    <border>
      <left style="thin"/>
      <right>
        <color indexed="63"/>
      </right>
      <top>
        <color indexed="63"/>
      </top>
      <bottom>
        <color indexed="63"/>
      </bottom>
    </border>
    <border>
      <left>
        <color indexed="63"/>
      </left>
      <right>
        <color indexed="63"/>
      </right>
      <top style="double"/>
      <bottom>
        <color indexed="63"/>
      </bottom>
    </border>
    <border>
      <left style="thick"/>
      <right>
        <color indexed="63"/>
      </right>
      <top>
        <color indexed="63"/>
      </top>
      <bottom>
        <color indexed="63"/>
      </bottom>
    </border>
    <border>
      <left>
        <color indexed="63"/>
      </left>
      <right>
        <color indexed="63"/>
      </right>
      <top>
        <color indexed="63"/>
      </top>
      <bottom style="thin"/>
    </border>
    <border>
      <left style="thick"/>
      <right>
        <color indexed="63"/>
      </right>
      <top>
        <color indexed="63"/>
      </top>
      <bottom style="thick"/>
    </border>
    <border>
      <left style="thin"/>
      <right>
        <color indexed="63"/>
      </right>
      <top>
        <color indexed="63"/>
      </top>
      <bottom style="thick"/>
    </border>
    <border>
      <left style="medium"/>
      <right>
        <color indexed="63"/>
      </right>
      <top>
        <color indexed="63"/>
      </top>
      <bottom style="thin"/>
    </border>
    <border>
      <left>
        <color indexed="63"/>
      </left>
      <right>
        <color indexed="63"/>
      </right>
      <top>
        <color indexed="63"/>
      </top>
      <bottom style="thick"/>
    </border>
    <border>
      <left style="thick"/>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ck"/>
    </border>
    <border>
      <left>
        <color indexed="63"/>
      </left>
      <right style="thick"/>
      <top>
        <color indexed="63"/>
      </top>
      <bottom>
        <color indexed="63"/>
      </bottom>
    </border>
    <border>
      <left style="medium"/>
      <right style="thick"/>
      <top>
        <color indexed="63"/>
      </top>
      <bottom style="thin"/>
    </border>
    <border>
      <left>
        <color indexed="63"/>
      </left>
      <right style="thick"/>
      <top>
        <color indexed="63"/>
      </top>
      <bottom style="thick"/>
    </border>
    <border>
      <left style="medium"/>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ck"/>
      <right>
        <color indexed="63"/>
      </right>
      <top>
        <color indexed="63"/>
      </top>
      <bottom style="thin"/>
    </border>
    <border>
      <left style="medium"/>
      <right style="medium"/>
      <top>
        <color indexed="63"/>
      </top>
      <bottom style="thin"/>
    </border>
    <border>
      <left style="medium"/>
      <right style="medium"/>
      <top style="thin"/>
      <bottom style="thin"/>
    </border>
    <border>
      <left>
        <color indexed="63"/>
      </left>
      <right>
        <color indexed="63"/>
      </right>
      <top style="thin"/>
      <bottom>
        <color indexed="63"/>
      </bottom>
    </border>
    <border>
      <left>
        <color indexed="63"/>
      </left>
      <right style="thick"/>
      <top style="thin"/>
      <bottom style="thin"/>
    </border>
    <border>
      <left style="medium"/>
      <right style="thick"/>
      <top style="thin"/>
      <bottom style="thin"/>
    </border>
    <border>
      <left style="medium"/>
      <right>
        <color indexed="63"/>
      </right>
      <top>
        <color indexed="63"/>
      </top>
      <bottom style="thick"/>
    </border>
    <border>
      <left>
        <color indexed="63"/>
      </left>
      <right style="medium"/>
      <top>
        <color indexed="63"/>
      </top>
      <bottom style="thick"/>
    </border>
    <border>
      <left style="thick"/>
      <right>
        <color indexed="63"/>
      </right>
      <top style="thin"/>
      <bottom style="thin"/>
    </border>
    <border>
      <left>
        <color indexed="63"/>
      </left>
      <right style="thick"/>
      <top>
        <color indexed="63"/>
      </top>
      <bottom style="thin"/>
    </border>
    <border>
      <left style="medium"/>
      <right>
        <color indexed="63"/>
      </right>
      <top style="thin"/>
      <bottom>
        <color indexed="63"/>
      </bottom>
    </border>
    <border>
      <left>
        <color indexed="63"/>
      </left>
      <right style="thick"/>
      <top style="thin"/>
      <bottom>
        <color indexed="63"/>
      </bottom>
    </border>
    <border>
      <left style="thick"/>
      <right>
        <color indexed="63"/>
      </right>
      <top style="thin"/>
      <bottom>
        <color indexed="63"/>
      </bottom>
    </border>
    <border>
      <left style="medium"/>
      <right>
        <color indexed="63"/>
      </right>
      <top style="medium"/>
      <bottom>
        <color indexed="63"/>
      </bottom>
    </border>
    <border>
      <left>
        <color indexed="63"/>
      </left>
      <right style="medium"/>
      <top style="thin"/>
      <bottom style="thin"/>
    </border>
    <border>
      <left style="medium"/>
      <right style="thick"/>
      <top>
        <color indexed="63"/>
      </top>
      <bottom>
        <color indexed="63"/>
      </bottom>
    </border>
    <border>
      <left style="thin"/>
      <right>
        <color indexed="63"/>
      </right>
      <top style="thin"/>
      <bottom style="thin"/>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thick"/>
      <right style="thick"/>
      <top style="thin"/>
      <bottom style="thin"/>
    </border>
    <border>
      <left style="thick"/>
      <right style="thick"/>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style="medium"/>
      <right style="thick"/>
      <top style="medium"/>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style="thick"/>
      <right style="thick"/>
      <top>
        <color indexed="63"/>
      </top>
      <bottom>
        <color indexed="63"/>
      </bottom>
    </border>
    <border>
      <left style="medium"/>
      <right style="medium"/>
      <top>
        <color indexed="63"/>
      </top>
      <bottom style="thick"/>
    </border>
    <border>
      <left style="medium"/>
      <right style="thick"/>
      <top>
        <color indexed="63"/>
      </top>
      <bottom style="thick"/>
    </border>
    <border>
      <left style="thin"/>
      <right>
        <color indexed="63"/>
      </right>
      <top style="medium"/>
      <bottom>
        <color indexed="63"/>
      </bottom>
    </border>
    <border>
      <left style="thin"/>
      <right style="thick"/>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style="medium"/>
      <top style="thin"/>
      <bottom>
        <color indexed="63"/>
      </bottom>
    </border>
    <border>
      <left style="thick"/>
      <right style="thick"/>
      <top>
        <color indexed="63"/>
      </top>
      <bottom style="thick"/>
    </border>
    <border>
      <left style="thin"/>
      <right style="thick"/>
      <top>
        <color indexed="63"/>
      </top>
      <bottom>
        <color indexed="63"/>
      </bottom>
    </border>
    <border>
      <left style="thin"/>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medium"/>
      <bottom>
        <color indexed="63"/>
      </bottom>
    </border>
    <border>
      <left style="medium"/>
      <right style="thin"/>
      <top style="thin"/>
      <bottom style="thin"/>
    </border>
    <border>
      <left style="thin"/>
      <right>
        <color indexed="63"/>
      </right>
      <top style="thick"/>
      <bottom>
        <color indexed="63"/>
      </bottom>
    </border>
    <border>
      <left style="thick"/>
      <right style="thick"/>
      <top style="thick"/>
      <bottom>
        <color indexed="63"/>
      </bottom>
    </border>
    <border>
      <left style="thick"/>
      <right style="thin"/>
      <top style="thick"/>
      <bottom>
        <color indexed="63"/>
      </bottom>
    </border>
    <border>
      <left>
        <color indexed="63"/>
      </left>
      <right style="thin"/>
      <top style="thick"/>
      <bottom>
        <color indexed="63"/>
      </bottom>
    </border>
    <border>
      <left style="medium"/>
      <right>
        <color indexed="63"/>
      </right>
      <top style="thick"/>
      <bottom>
        <color indexed="63"/>
      </bottom>
    </border>
    <border>
      <left>
        <color indexed="63"/>
      </left>
      <right style="medium"/>
      <top style="thick"/>
      <bottom>
        <color indexed="63"/>
      </bottom>
    </border>
    <border>
      <left style="medium"/>
      <right>
        <color indexed="63"/>
      </right>
      <top style="medium"/>
      <bottom style="medium"/>
    </border>
    <border>
      <left style="thick"/>
      <right style="thin"/>
      <top style="thin"/>
      <bottom style="thin"/>
    </border>
    <border>
      <left style="thin"/>
      <right style="thick"/>
      <top style="thin"/>
      <bottom style="thin"/>
    </border>
    <border>
      <left style="thin"/>
      <right style="thick"/>
      <top style="thick"/>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ck"/>
    </border>
    <border>
      <left style="thin"/>
      <right style="thin"/>
      <top style="thick"/>
      <bottom>
        <color indexed="63"/>
      </bottom>
    </border>
    <border>
      <left style="medium"/>
      <right style="medium"/>
      <top style="thick"/>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ck"/>
      <top style="thick"/>
      <bottom>
        <color indexed="63"/>
      </bottom>
    </border>
    <border>
      <left style="medium"/>
      <right style="thin"/>
      <top style="medium"/>
      <bottom>
        <color indexed="63"/>
      </bottom>
    </border>
    <border>
      <left>
        <color indexed="63"/>
      </left>
      <right style="thick"/>
      <top style="medium"/>
      <bottom>
        <color indexed="63"/>
      </bottom>
    </border>
    <border>
      <left style="thick"/>
      <right style="thick"/>
      <top style="medium"/>
      <bottom>
        <color indexed="63"/>
      </bottom>
    </border>
    <border>
      <left>
        <color indexed="63"/>
      </left>
      <right style="medium"/>
      <top>
        <color indexed="63"/>
      </top>
      <bottom style="thin"/>
    </border>
    <border>
      <left>
        <color indexed="63"/>
      </left>
      <right>
        <color indexed="63"/>
      </right>
      <top style="thick"/>
      <bottom style="medium"/>
    </border>
    <border>
      <left>
        <color indexed="63"/>
      </left>
      <right style="thick"/>
      <top style="thick"/>
      <bottom style="medium"/>
    </border>
    <border>
      <left style="thick"/>
      <right>
        <color indexed="63"/>
      </right>
      <top style="medium"/>
      <bottom style="medium"/>
    </border>
    <border>
      <left>
        <color indexed="63"/>
      </left>
      <right style="thick"/>
      <top style="medium"/>
      <bottom style="medium"/>
    </border>
    <border>
      <left style="thick"/>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3"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6" fillId="0" borderId="0" applyFont="0" applyFill="0" applyBorder="0" applyAlignment="0" applyProtection="0"/>
    <xf numFmtId="0" fontId="9" fillId="0" borderId="0">
      <alignment/>
      <protection/>
    </xf>
    <xf numFmtId="9" fontId="0" fillId="0" borderId="0" applyFont="0" applyFill="0" applyBorder="0" applyAlignment="0" applyProtection="0"/>
    <xf numFmtId="0" fontId="10" fillId="0" borderId="1">
      <alignment horizontal="center"/>
      <protection/>
    </xf>
    <xf numFmtId="0" fontId="6" fillId="0" borderId="2" applyNumberFormat="0" applyFont="0" applyFill="0" applyAlignment="0" applyProtection="0"/>
    <xf numFmtId="2" fontId="6" fillId="0" borderId="0" applyFont="0" applyFill="0" applyBorder="0" applyAlignment="0" applyProtection="0"/>
  </cellStyleXfs>
  <cellXfs count="764">
    <xf numFmtId="0" fontId="0" fillId="0" borderId="0" xfId="0" applyAlignment="1">
      <alignment/>
    </xf>
    <xf numFmtId="0" fontId="9" fillId="0" borderId="0" xfId="26">
      <alignment/>
      <protection/>
    </xf>
    <xf numFmtId="0" fontId="12" fillId="0" borderId="0" xfId="26" applyFont="1">
      <alignment/>
      <protection/>
    </xf>
    <xf numFmtId="0" fontId="9" fillId="0" borderId="3" xfId="26" applyBorder="1">
      <alignment/>
      <protection/>
    </xf>
    <xf numFmtId="0" fontId="9" fillId="0" borderId="4" xfId="26" applyFont="1" applyBorder="1" applyAlignment="1">
      <alignment horizontal="center"/>
      <protection/>
    </xf>
    <xf numFmtId="0" fontId="9" fillId="0" borderId="4" xfId="26" applyBorder="1" applyAlignment="1">
      <alignment horizontal="center"/>
      <protection/>
    </xf>
    <xf numFmtId="173" fontId="9" fillId="0" borderId="1" xfId="26" applyNumberFormat="1" applyFont="1" applyBorder="1" applyAlignment="1">
      <alignment horizontal="center" vertical="center"/>
      <protection/>
    </xf>
    <xf numFmtId="3" fontId="9" fillId="0" borderId="0" xfId="26" applyNumberFormat="1" applyBorder="1" applyAlignment="1">
      <alignment horizontal="center" vertical="center"/>
      <protection/>
    </xf>
    <xf numFmtId="3" fontId="9" fillId="0" borderId="0" xfId="26" applyNumberFormat="1" applyAlignment="1">
      <alignment horizontal="center"/>
      <protection/>
    </xf>
    <xf numFmtId="0" fontId="9" fillId="0" borderId="3" xfId="26" applyBorder="1" applyAlignment="1">
      <alignment horizontal="center" vertical="center"/>
      <protection/>
    </xf>
    <xf numFmtId="0" fontId="9" fillId="0" borderId="5" xfId="26" applyBorder="1" applyAlignment="1">
      <alignment horizontal="center" vertical="center"/>
      <protection/>
    </xf>
    <xf numFmtId="173" fontId="9" fillId="0" borderId="6" xfId="26" applyNumberFormat="1" applyFont="1" applyBorder="1" applyAlignment="1">
      <alignment horizontal="center" vertical="center"/>
      <protection/>
    </xf>
    <xf numFmtId="3" fontId="9" fillId="0" borderId="0" xfId="26" applyNumberFormat="1">
      <alignment/>
      <protection/>
    </xf>
    <xf numFmtId="175" fontId="9" fillId="0" borderId="0" xfId="26" applyNumberFormat="1">
      <alignment/>
      <protection/>
    </xf>
    <xf numFmtId="0" fontId="12" fillId="0" borderId="7" xfId="26" applyFont="1" applyBorder="1" applyAlignment="1">
      <alignment horizontal="center" vertical="center" wrapText="1"/>
      <protection/>
    </xf>
    <xf numFmtId="3" fontId="12" fillId="0" borderId="0" xfId="26" applyNumberFormat="1" applyFont="1" applyBorder="1" applyAlignment="1">
      <alignment horizontal="center" vertical="center"/>
      <protection/>
    </xf>
    <xf numFmtId="3" fontId="12" fillId="0" borderId="8" xfId="26" applyNumberFormat="1" applyFont="1" applyBorder="1" applyAlignment="1">
      <alignment horizontal="center" vertical="center"/>
      <protection/>
    </xf>
    <xf numFmtId="173" fontId="9" fillId="0" borderId="0" xfId="26" applyNumberFormat="1" applyFont="1" applyBorder="1" applyAlignment="1">
      <alignment horizontal="center" vertical="center"/>
      <protection/>
    </xf>
    <xf numFmtId="0" fontId="11" fillId="0" borderId="9" xfId="26" applyFont="1" applyBorder="1" applyAlignment="1">
      <alignment horizontal="center" vertical="center" wrapText="1"/>
      <protection/>
    </xf>
    <xf numFmtId="173" fontId="9" fillId="0" borderId="10" xfId="26" applyNumberFormat="1" applyFont="1" applyBorder="1" applyAlignment="1">
      <alignment horizontal="center" vertical="center"/>
      <protection/>
    </xf>
    <xf numFmtId="173" fontId="9" fillId="0" borderId="11" xfId="26" applyNumberFormat="1" applyFont="1" applyBorder="1" applyAlignment="1">
      <alignment horizontal="center" vertical="center"/>
      <protection/>
    </xf>
    <xf numFmtId="173" fontId="9" fillId="0" borderId="12" xfId="26" applyNumberFormat="1" applyFont="1" applyBorder="1" applyAlignment="1">
      <alignment horizontal="center" vertical="center"/>
      <protection/>
    </xf>
    <xf numFmtId="165" fontId="9" fillId="0" borderId="0" xfId="26" applyNumberFormat="1" applyFont="1" applyBorder="1" applyAlignment="1">
      <alignment horizontal="center" vertical="center"/>
      <protection/>
    </xf>
    <xf numFmtId="173" fontId="12" fillId="0" borderId="0" xfId="26" applyNumberFormat="1" applyFont="1" applyBorder="1" applyAlignment="1">
      <alignment horizontal="center" vertical="center"/>
      <protection/>
    </xf>
    <xf numFmtId="165" fontId="12" fillId="0" borderId="0" xfId="26" applyNumberFormat="1" applyFont="1" applyBorder="1" applyAlignment="1">
      <alignment horizontal="center" vertical="center"/>
      <protection/>
    </xf>
    <xf numFmtId="165" fontId="9" fillId="0" borderId="0" xfId="26" applyNumberFormat="1" applyBorder="1" applyAlignment="1">
      <alignment horizontal="center" vertical="center"/>
      <protection/>
    </xf>
    <xf numFmtId="165" fontId="9" fillId="0" borderId="8" xfId="26" applyNumberFormat="1" applyBorder="1" applyAlignment="1">
      <alignment horizontal="center" vertical="center"/>
      <protection/>
    </xf>
    <xf numFmtId="175" fontId="9" fillId="0" borderId="0" xfId="26" applyNumberFormat="1" applyAlignment="1">
      <alignment horizontal="center"/>
      <protection/>
    </xf>
    <xf numFmtId="0" fontId="9" fillId="0" borderId="0" xfId="26" applyFont="1">
      <alignment/>
      <protection/>
    </xf>
    <xf numFmtId="0" fontId="13" fillId="0" borderId="3" xfId="26" applyFont="1" applyBorder="1" applyAlignment="1">
      <alignment horizontal="center" vertical="center" wrapText="1"/>
      <protection/>
    </xf>
    <xf numFmtId="0" fontId="9" fillId="0" borderId="0" xfId="26" applyBorder="1" applyAlignment="1">
      <alignment horizontal="center" vertical="center" wrapText="1"/>
      <protection/>
    </xf>
    <xf numFmtId="0" fontId="14" fillId="0" borderId="7" xfId="26" applyFont="1" applyBorder="1" applyAlignment="1">
      <alignment horizontal="center" vertical="center" wrapText="1"/>
      <protection/>
    </xf>
    <xf numFmtId="0" fontId="9" fillId="0" borderId="13" xfId="26" applyBorder="1" applyAlignment="1">
      <alignment horizontal="center" vertical="center" wrapText="1"/>
      <protection/>
    </xf>
    <xf numFmtId="0" fontId="14" fillId="0" borderId="14" xfId="26" applyFont="1" applyBorder="1" applyAlignment="1">
      <alignment horizontal="center" vertical="center" wrapText="1"/>
      <protection/>
    </xf>
    <xf numFmtId="165" fontId="9" fillId="0" borderId="13" xfId="26" applyNumberFormat="1" applyBorder="1" applyAlignment="1">
      <alignment horizontal="center" vertical="center"/>
      <protection/>
    </xf>
    <xf numFmtId="165" fontId="9" fillId="0" borderId="15" xfId="26" applyNumberFormat="1" applyBorder="1" applyAlignment="1">
      <alignment horizontal="center" vertical="center"/>
      <protection/>
    </xf>
    <xf numFmtId="0" fontId="9" fillId="0" borderId="0" xfId="26" applyFont="1" applyAlignment="1">
      <alignment horizontal="center" vertical="center" wrapText="1"/>
      <protection/>
    </xf>
    <xf numFmtId="0" fontId="12" fillId="0" borderId="16" xfId="26" applyFont="1" applyBorder="1" applyAlignment="1">
      <alignment horizontal="center" vertical="center" wrapText="1"/>
      <protection/>
    </xf>
    <xf numFmtId="0" fontId="12" fillId="0" borderId="17" xfId="26" applyFont="1" applyBorder="1" applyAlignment="1">
      <alignment horizontal="center" vertical="center" wrapText="1"/>
      <protection/>
    </xf>
    <xf numFmtId="165" fontId="12" fillId="0" borderId="13" xfId="26" applyNumberFormat="1" applyFont="1" applyBorder="1" applyAlignment="1">
      <alignment horizontal="center" vertical="center"/>
      <protection/>
    </xf>
    <xf numFmtId="9" fontId="9" fillId="0" borderId="0" xfId="26" applyNumberFormat="1" applyAlignment="1">
      <alignment/>
      <protection/>
    </xf>
    <xf numFmtId="0" fontId="9" fillId="0" borderId="3" xfId="26" applyFont="1" applyBorder="1" applyAlignment="1">
      <alignment horizontal="center" vertical="center"/>
      <protection/>
    </xf>
    <xf numFmtId="165" fontId="9" fillId="0" borderId="8" xfId="26" applyNumberFormat="1" applyFont="1" applyBorder="1" applyAlignment="1">
      <alignment horizontal="center" vertical="center"/>
      <protection/>
    </xf>
    <xf numFmtId="165" fontId="12" fillId="0" borderId="8" xfId="26" applyNumberFormat="1" applyFont="1" applyBorder="1" applyAlignment="1">
      <alignment horizontal="center" vertical="center"/>
      <protection/>
    </xf>
    <xf numFmtId="179" fontId="12" fillId="0" borderId="0" xfId="26" applyNumberFormat="1" applyFont="1" applyBorder="1" applyAlignment="1">
      <alignment horizontal="center" vertical="center"/>
      <protection/>
    </xf>
    <xf numFmtId="165" fontId="12" fillId="0" borderId="15" xfId="26" applyNumberFormat="1" applyFont="1" applyBorder="1" applyAlignment="1">
      <alignment horizontal="center" vertical="center"/>
      <protection/>
    </xf>
    <xf numFmtId="0" fontId="12" fillId="0" borderId="14" xfId="26" applyFont="1" applyBorder="1" applyAlignment="1">
      <alignment horizontal="center" vertical="center" wrapText="1"/>
      <protection/>
    </xf>
    <xf numFmtId="165" fontId="9" fillId="0" borderId="13" xfId="26" applyNumberFormat="1" applyFont="1" applyBorder="1" applyAlignment="1">
      <alignment horizontal="center" vertical="center"/>
      <protection/>
    </xf>
    <xf numFmtId="0" fontId="12" fillId="0" borderId="4" xfId="26" applyFont="1" applyBorder="1" applyAlignment="1">
      <alignment horizontal="center" vertical="center" wrapText="1"/>
      <protection/>
    </xf>
    <xf numFmtId="3" fontId="9" fillId="0" borderId="0" xfId="26" applyNumberFormat="1" applyFont="1" applyAlignment="1">
      <alignment horizontal="left"/>
      <protection/>
    </xf>
    <xf numFmtId="173" fontId="9" fillId="0" borderId="0" xfId="26" applyNumberFormat="1" applyAlignment="1">
      <alignment horizontal="center"/>
      <protection/>
    </xf>
    <xf numFmtId="173" fontId="16" fillId="0" borderId="0" xfId="26" applyNumberFormat="1" applyFont="1" applyAlignment="1">
      <alignment horizontal="center"/>
      <protection/>
    </xf>
    <xf numFmtId="0" fontId="12" fillId="0" borderId="0" xfId="26" applyFont="1" applyBorder="1" applyAlignment="1">
      <alignment horizontal="center" vertical="center" wrapText="1"/>
      <protection/>
    </xf>
    <xf numFmtId="0" fontId="9" fillId="0" borderId="0" xfId="26" applyFont="1" applyBorder="1" applyAlignment="1">
      <alignment horizontal="center" vertical="center" wrapText="1"/>
      <protection/>
    </xf>
    <xf numFmtId="174" fontId="9" fillId="0" borderId="0" xfId="26" applyNumberFormat="1" applyAlignment="1">
      <alignment horizontal="center"/>
      <protection/>
    </xf>
    <xf numFmtId="164" fontId="9" fillId="0" borderId="0" xfId="26" applyNumberFormat="1" applyBorder="1" applyAlignment="1">
      <alignment horizontal="center" vertical="center"/>
      <protection/>
    </xf>
    <xf numFmtId="173" fontId="9" fillId="0" borderId="0" xfId="26" applyNumberFormat="1">
      <alignment/>
      <protection/>
    </xf>
    <xf numFmtId="164" fontId="9" fillId="0" borderId="0" xfId="26" applyNumberFormat="1" applyAlignment="1">
      <alignment horizontal="center"/>
      <protection/>
    </xf>
    <xf numFmtId="0" fontId="9" fillId="0" borderId="7" xfId="26" applyFont="1" applyBorder="1" applyAlignment="1">
      <alignment horizontal="center" vertical="center" wrapText="1"/>
      <protection/>
    </xf>
    <xf numFmtId="164" fontId="9" fillId="0" borderId="0" xfId="26" applyNumberFormat="1" applyFont="1" applyBorder="1" applyAlignment="1">
      <alignment horizontal="center" vertical="center"/>
      <protection/>
    </xf>
    <xf numFmtId="164" fontId="12" fillId="0" borderId="0" xfId="26" applyNumberFormat="1" applyFont="1" applyBorder="1" applyAlignment="1">
      <alignment horizontal="center" vertical="center"/>
      <protection/>
    </xf>
    <xf numFmtId="9" fontId="12" fillId="0" borderId="0" xfId="26" applyNumberFormat="1" applyFont="1" applyBorder="1" applyAlignment="1">
      <alignment horizontal="center" vertical="center"/>
      <protection/>
    </xf>
    <xf numFmtId="165" fontId="9" fillId="0" borderId="18" xfId="26" applyNumberFormat="1" applyFont="1" applyBorder="1" applyAlignment="1">
      <alignment horizontal="center" vertical="center"/>
      <protection/>
    </xf>
    <xf numFmtId="0" fontId="9" fillId="0" borderId="14" xfId="26" applyFont="1" applyBorder="1" applyAlignment="1">
      <alignment horizontal="center" vertical="center" wrapText="1"/>
      <protection/>
    </xf>
    <xf numFmtId="173" fontId="12" fillId="0" borderId="19" xfId="26" applyNumberFormat="1" applyFont="1" applyBorder="1" applyAlignment="1">
      <alignment horizontal="center" vertical="center"/>
      <protection/>
    </xf>
    <xf numFmtId="165" fontId="12" fillId="0" borderId="18" xfId="26" applyNumberFormat="1" applyFont="1" applyBorder="1" applyAlignment="1">
      <alignment horizontal="center" vertical="center"/>
      <protection/>
    </xf>
    <xf numFmtId="0" fontId="12" fillId="0" borderId="20" xfId="26" applyFont="1" applyBorder="1" applyAlignment="1">
      <alignment horizontal="center" vertical="center" wrapText="1"/>
      <protection/>
    </xf>
    <xf numFmtId="164" fontId="12" fillId="0" borderId="3" xfId="26" applyNumberFormat="1" applyFont="1" applyBorder="1" applyAlignment="1">
      <alignment horizontal="center" vertical="center"/>
      <protection/>
    </xf>
    <xf numFmtId="173" fontId="12" fillId="0" borderId="3" xfId="26" applyNumberFormat="1" applyFont="1" applyBorder="1" applyAlignment="1">
      <alignment horizontal="center" vertical="center"/>
      <protection/>
    </xf>
    <xf numFmtId="0" fontId="14" fillId="0" borderId="21" xfId="26" applyFont="1" applyBorder="1" applyAlignment="1">
      <alignment horizontal="center" vertical="center" wrapText="1"/>
      <protection/>
    </xf>
    <xf numFmtId="165" fontId="12" fillId="0" borderId="10" xfId="26" applyNumberFormat="1" applyFont="1" applyBorder="1" applyAlignment="1">
      <alignment horizontal="center" vertical="center"/>
      <protection/>
    </xf>
    <xf numFmtId="165" fontId="12" fillId="0" borderId="11" xfId="26" applyNumberFormat="1" applyFont="1" applyBorder="1" applyAlignment="1">
      <alignment horizontal="center" vertical="center"/>
      <protection/>
    </xf>
    <xf numFmtId="174" fontId="9" fillId="0" borderId="0" xfId="26" applyNumberFormat="1">
      <alignment/>
      <protection/>
    </xf>
    <xf numFmtId="0" fontId="0" fillId="0" borderId="0" xfId="0" applyAlignment="1">
      <alignment horizontal="justify" vertical="top" wrapText="1"/>
    </xf>
    <xf numFmtId="4" fontId="9" fillId="0" borderId="0" xfId="26" applyNumberFormat="1">
      <alignment/>
      <protection/>
    </xf>
    <xf numFmtId="0" fontId="9" fillId="0" borderId="4" xfId="26" applyFont="1" applyBorder="1" applyAlignment="1">
      <alignment horizontal="center" vertical="center" wrapText="1"/>
      <protection/>
    </xf>
    <xf numFmtId="0" fontId="0" fillId="0" borderId="4" xfId="0" applyBorder="1" applyAlignment="1">
      <alignment horizontal="center" vertical="center" wrapText="1"/>
    </xf>
    <xf numFmtId="9" fontId="9" fillId="0" borderId="0" xfId="26" applyNumberFormat="1" applyBorder="1" applyAlignment="1">
      <alignment horizontal="center" vertical="center"/>
      <protection/>
    </xf>
    <xf numFmtId="0" fontId="17" fillId="0" borderId="7" xfId="26" applyFont="1" applyBorder="1" applyAlignment="1">
      <alignment horizontal="center" vertical="center" wrapText="1"/>
      <protection/>
    </xf>
    <xf numFmtId="0" fontId="17" fillId="0" borderId="22" xfId="26" applyFont="1" applyBorder="1" applyAlignment="1">
      <alignment horizontal="center" vertical="center" wrapText="1"/>
      <protection/>
    </xf>
    <xf numFmtId="0" fontId="17" fillId="0" borderId="21" xfId="26" applyFont="1" applyBorder="1" applyAlignment="1">
      <alignment horizontal="center" vertical="center" wrapText="1"/>
      <protection/>
    </xf>
    <xf numFmtId="0" fontId="17" fillId="0" borderId="9" xfId="26" applyFont="1" applyBorder="1" applyAlignment="1">
      <alignment horizontal="center" vertical="center" wrapText="1"/>
      <protection/>
    </xf>
    <xf numFmtId="0" fontId="18" fillId="0" borderId="7" xfId="26" applyFont="1" applyBorder="1" applyAlignment="1">
      <alignment horizontal="center" vertical="center" wrapText="1"/>
      <protection/>
    </xf>
    <xf numFmtId="0" fontId="18" fillId="0" borderId="4" xfId="26" applyFont="1" applyBorder="1" applyAlignment="1">
      <alignment horizontal="center" vertical="center" wrapText="1"/>
      <protection/>
    </xf>
    <xf numFmtId="177" fontId="9" fillId="0" borderId="0" xfId="26" applyNumberFormat="1">
      <alignment/>
      <protection/>
    </xf>
    <xf numFmtId="164" fontId="12" fillId="0" borderId="8" xfId="26" applyNumberFormat="1" applyFont="1" applyBorder="1" applyAlignment="1">
      <alignment horizontal="center" vertical="center"/>
      <protection/>
    </xf>
    <xf numFmtId="164" fontId="12" fillId="0" borderId="23" xfId="26" applyNumberFormat="1" applyFont="1" applyBorder="1" applyAlignment="1">
      <alignment horizontal="center" vertical="center"/>
      <protection/>
    </xf>
    <xf numFmtId="164" fontId="9" fillId="0" borderId="8" xfId="26" applyNumberFormat="1" applyFont="1" applyBorder="1" applyAlignment="1">
      <alignment horizontal="center" vertical="center"/>
      <protection/>
    </xf>
    <xf numFmtId="9" fontId="9" fillId="0" borderId="0" xfId="26" applyNumberFormat="1" applyFont="1" applyBorder="1" applyAlignment="1">
      <alignment horizontal="center" vertical="center"/>
      <protection/>
    </xf>
    <xf numFmtId="9" fontId="12" fillId="0" borderId="8" xfId="26" applyNumberFormat="1" applyFont="1" applyBorder="1" applyAlignment="1">
      <alignment horizontal="center" vertical="center"/>
      <protection/>
    </xf>
    <xf numFmtId="9" fontId="9" fillId="0" borderId="8" xfId="26" applyNumberFormat="1" applyFont="1" applyBorder="1" applyAlignment="1">
      <alignment horizontal="center" vertical="center"/>
      <protection/>
    </xf>
    <xf numFmtId="173" fontId="19" fillId="0" borderId="1" xfId="0" applyNumberFormat="1" applyFont="1" applyBorder="1" applyAlignment="1">
      <alignment horizontal="center" vertical="center"/>
    </xf>
    <xf numFmtId="0" fontId="9" fillId="0" borderId="13" xfId="26" applyFont="1" applyBorder="1" applyAlignment="1">
      <alignment horizontal="center" vertical="center" wrapText="1"/>
      <protection/>
    </xf>
    <xf numFmtId="0" fontId="9" fillId="0" borderId="3" xfId="26" applyFont="1" applyBorder="1">
      <alignment/>
      <protection/>
    </xf>
    <xf numFmtId="0" fontId="11" fillId="0" borderId="9" xfId="26" applyFont="1" applyBorder="1" applyAlignment="1">
      <alignment horizontal="center" vertical="center" wrapText="1"/>
      <protection/>
    </xf>
    <xf numFmtId="173" fontId="19" fillId="0" borderId="0" xfId="0" applyNumberFormat="1" applyFont="1" applyBorder="1" applyAlignment="1">
      <alignment horizontal="center" vertical="center"/>
    </xf>
    <xf numFmtId="0" fontId="11" fillId="0" borderId="3" xfId="26" applyFont="1" applyBorder="1" applyAlignment="1">
      <alignment horizontal="center" vertical="center" wrapText="1"/>
      <protection/>
    </xf>
    <xf numFmtId="173" fontId="20" fillId="0" borderId="0" xfId="0" applyNumberFormat="1" applyFont="1" applyBorder="1" applyAlignment="1">
      <alignment horizontal="center" vertical="center"/>
    </xf>
    <xf numFmtId="173" fontId="20" fillId="0" borderId="13" xfId="0" applyNumberFormat="1" applyFont="1" applyBorder="1" applyAlignment="1">
      <alignment horizontal="center" vertical="center"/>
    </xf>
    <xf numFmtId="0" fontId="9" fillId="0" borderId="0" xfId="26" applyFont="1">
      <alignment/>
      <protection/>
    </xf>
    <xf numFmtId="3" fontId="9" fillId="0" borderId="0" xfId="26" applyNumberFormat="1" applyFont="1">
      <alignment/>
      <protection/>
    </xf>
    <xf numFmtId="0" fontId="20" fillId="0" borderId="3" xfId="26" applyFont="1" applyBorder="1" applyAlignment="1">
      <alignment horizontal="center" vertical="center"/>
      <protection/>
    </xf>
    <xf numFmtId="173" fontId="20" fillId="0" borderId="0" xfId="26" applyNumberFormat="1" applyFont="1" applyBorder="1" applyAlignment="1">
      <alignment horizontal="center" vertical="center"/>
      <protection/>
    </xf>
    <xf numFmtId="173" fontId="19" fillId="0" borderId="0" xfId="26" applyNumberFormat="1" applyFont="1" applyBorder="1" applyAlignment="1">
      <alignment horizontal="center" vertical="center"/>
      <protection/>
    </xf>
    <xf numFmtId="173" fontId="19" fillId="0" borderId="13" xfId="26" applyNumberFormat="1" applyFont="1" applyBorder="1" applyAlignment="1">
      <alignment horizontal="center" vertical="center"/>
      <protection/>
    </xf>
    <xf numFmtId="0" fontId="20" fillId="0" borderId="5" xfId="26" applyFont="1" applyBorder="1" applyAlignment="1">
      <alignment horizontal="center" vertical="center"/>
      <protection/>
    </xf>
    <xf numFmtId="3" fontId="19" fillId="0" borderId="8" xfId="26" applyNumberFormat="1" applyFont="1" applyBorder="1" applyAlignment="1">
      <alignment horizontal="center" vertical="center"/>
      <protection/>
    </xf>
    <xf numFmtId="3" fontId="19" fillId="0" borderId="15" xfId="26" applyNumberFormat="1" applyFont="1" applyBorder="1" applyAlignment="1">
      <alignment horizontal="center" vertical="center"/>
      <protection/>
    </xf>
    <xf numFmtId="0" fontId="9" fillId="0" borderId="24" xfId="26" applyFont="1" applyBorder="1" applyAlignment="1">
      <alignment horizontal="center" vertical="center" wrapText="1"/>
      <protection/>
    </xf>
    <xf numFmtId="0" fontId="14" fillId="0" borderId="17" xfId="26" applyFont="1" applyBorder="1" applyAlignment="1">
      <alignment horizontal="center" vertical="center" wrapText="1"/>
      <protection/>
    </xf>
    <xf numFmtId="0" fontId="9" fillId="0" borderId="25" xfId="26" applyFont="1" applyBorder="1" applyAlignment="1">
      <alignment horizontal="center" vertical="center" wrapText="1"/>
      <protection/>
    </xf>
    <xf numFmtId="173" fontId="19" fillId="0" borderId="13" xfId="0" applyNumberFormat="1" applyFont="1" applyBorder="1" applyAlignment="1">
      <alignment horizontal="center" vertical="center"/>
    </xf>
    <xf numFmtId="0" fontId="16" fillId="0" borderId="7" xfId="26" applyFont="1" applyBorder="1" applyAlignment="1">
      <alignment horizontal="center" vertical="center" wrapText="1"/>
      <protection/>
    </xf>
    <xf numFmtId="0" fontId="14" fillId="0" borderId="0" xfId="26" applyFont="1" applyBorder="1" applyAlignment="1">
      <alignment horizontal="center" vertical="center" wrapText="1"/>
      <protection/>
    </xf>
    <xf numFmtId="173" fontId="19" fillId="0" borderId="19" xfId="0" applyNumberFormat="1" applyFont="1" applyBorder="1" applyAlignment="1">
      <alignment horizontal="center" vertical="center"/>
    </xf>
    <xf numFmtId="0" fontId="21" fillId="0" borderId="7" xfId="26" applyFont="1" applyBorder="1" applyAlignment="1">
      <alignment horizontal="center" vertical="center" wrapText="1"/>
      <protection/>
    </xf>
    <xf numFmtId="0" fontId="21" fillId="0" borderId="17" xfId="26" applyFont="1" applyBorder="1" applyAlignment="1">
      <alignment horizontal="center" vertical="center" wrapText="1"/>
      <protection/>
    </xf>
    <xf numFmtId="173" fontId="23" fillId="0" borderId="0" xfId="0" applyNumberFormat="1" applyFont="1" applyBorder="1" applyAlignment="1">
      <alignment horizontal="center" vertical="center"/>
    </xf>
    <xf numFmtId="173" fontId="23" fillId="0" borderId="0" xfId="26" applyNumberFormat="1" applyFont="1" applyBorder="1" applyAlignment="1">
      <alignment horizontal="center" vertical="center"/>
      <protection/>
    </xf>
    <xf numFmtId="173" fontId="24" fillId="0" borderId="0" xfId="0" applyNumberFormat="1" applyFont="1" applyBorder="1" applyAlignment="1">
      <alignment horizontal="center" vertical="center"/>
    </xf>
    <xf numFmtId="164" fontId="12" fillId="0" borderId="19" xfId="26" applyNumberFormat="1" applyFont="1" applyBorder="1" applyAlignment="1">
      <alignment horizontal="center" vertical="center"/>
      <protection/>
    </xf>
    <xf numFmtId="164" fontId="12" fillId="0" borderId="26" xfId="26" applyNumberFormat="1" applyFont="1" applyBorder="1" applyAlignment="1">
      <alignment horizontal="center" vertical="center"/>
      <protection/>
    </xf>
    <xf numFmtId="165" fontId="9" fillId="0" borderId="27" xfId="26" applyNumberFormat="1" applyBorder="1" applyAlignment="1">
      <alignment horizontal="center" vertical="center"/>
      <protection/>
    </xf>
    <xf numFmtId="165" fontId="23" fillId="0" borderId="0" xfId="0" applyNumberFormat="1" applyFont="1" applyBorder="1" applyAlignment="1">
      <alignment horizontal="center" vertical="center"/>
    </xf>
    <xf numFmtId="173" fontId="24" fillId="0" borderId="0" xfId="26" applyNumberFormat="1" applyFont="1" applyAlignment="1">
      <alignment horizontal="center" vertical="center"/>
      <protection/>
    </xf>
    <xf numFmtId="173" fontId="24" fillId="0" borderId="0" xfId="26" applyNumberFormat="1" applyFont="1" applyBorder="1" applyAlignment="1">
      <alignment horizontal="center" vertical="center"/>
      <protection/>
    </xf>
    <xf numFmtId="0" fontId="19" fillId="0" borderId="0" xfId="26" applyFont="1" applyBorder="1" applyAlignment="1">
      <alignment horizontal="center" vertical="center" wrapText="1"/>
      <protection/>
    </xf>
    <xf numFmtId="0" fontId="19" fillId="0" borderId="13" xfId="26" applyFont="1" applyBorder="1" applyAlignment="1">
      <alignment horizontal="center" vertical="center" wrapText="1"/>
      <protection/>
    </xf>
    <xf numFmtId="3" fontId="19" fillId="0" borderId="5" xfId="26" applyNumberFormat="1" applyFont="1" applyBorder="1" applyAlignment="1">
      <alignment horizontal="center" vertical="center"/>
      <protection/>
    </xf>
    <xf numFmtId="173" fontId="20" fillId="0" borderId="3" xfId="0" applyNumberFormat="1" applyFont="1" applyBorder="1" applyAlignment="1">
      <alignment horizontal="center" vertical="center"/>
    </xf>
    <xf numFmtId="0" fontId="14" fillId="0" borderId="28" xfId="26" applyFont="1" applyBorder="1" applyAlignment="1">
      <alignment horizontal="center" vertical="center" wrapText="1"/>
      <protection/>
    </xf>
    <xf numFmtId="0" fontId="9" fillId="0" borderId="28" xfId="26" applyFont="1" applyBorder="1" applyAlignment="1">
      <alignment horizontal="center" vertical="center" wrapText="1"/>
      <protection/>
    </xf>
    <xf numFmtId="173" fontId="20" fillId="0" borderId="3" xfId="26" applyNumberFormat="1" applyFont="1" applyBorder="1" applyAlignment="1">
      <alignment horizontal="center" vertical="center"/>
      <protection/>
    </xf>
    <xf numFmtId="0" fontId="24" fillId="0" borderId="0" xfId="26" applyFont="1" applyBorder="1" applyAlignment="1">
      <alignment horizontal="center" vertical="center" wrapText="1"/>
      <protection/>
    </xf>
    <xf numFmtId="0" fontId="12" fillId="0" borderId="29" xfId="26" applyFont="1" applyBorder="1" applyAlignment="1">
      <alignment horizontal="center" vertical="center" wrapText="1"/>
      <protection/>
    </xf>
    <xf numFmtId="0" fontId="12" fillId="0" borderId="25" xfId="26" applyFont="1" applyBorder="1" applyAlignment="1">
      <alignment horizontal="center" vertical="center" wrapText="1"/>
      <protection/>
    </xf>
    <xf numFmtId="0" fontId="21" fillId="0" borderId="24" xfId="26" applyFont="1" applyBorder="1" applyAlignment="1">
      <alignment horizontal="center" vertical="center" wrapText="1"/>
      <protection/>
    </xf>
    <xf numFmtId="173" fontId="9" fillId="0" borderId="13" xfId="26" applyNumberFormat="1" applyFont="1" applyBorder="1" applyAlignment="1">
      <alignment horizontal="center" vertical="center"/>
      <protection/>
    </xf>
    <xf numFmtId="0" fontId="9" fillId="0" borderId="16" xfId="26" applyFont="1" applyBorder="1" applyAlignment="1">
      <alignment horizontal="center" vertical="center" wrapText="1"/>
      <protection/>
    </xf>
    <xf numFmtId="0" fontId="9" fillId="0" borderId="22" xfId="26" applyFont="1" applyBorder="1" applyAlignment="1">
      <alignment horizontal="center" vertical="center" wrapText="1"/>
      <protection/>
    </xf>
    <xf numFmtId="173" fontId="9" fillId="0" borderId="19" xfId="26" applyNumberFormat="1" applyFont="1" applyBorder="1" applyAlignment="1">
      <alignment horizontal="center" vertical="center"/>
      <protection/>
    </xf>
    <xf numFmtId="173" fontId="9" fillId="0" borderId="18" xfId="26" applyNumberFormat="1" applyFont="1" applyBorder="1" applyAlignment="1">
      <alignment horizontal="center" vertical="center"/>
      <protection/>
    </xf>
    <xf numFmtId="0" fontId="17" fillId="0" borderId="25" xfId="26" applyFont="1" applyBorder="1" applyAlignment="1">
      <alignment horizontal="center" vertical="center" wrapText="1"/>
      <protection/>
    </xf>
    <xf numFmtId="173" fontId="9" fillId="0" borderId="30" xfId="26" applyNumberFormat="1" applyFont="1" applyBorder="1" applyAlignment="1">
      <alignment horizontal="center" vertical="center"/>
      <protection/>
    </xf>
    <xf numFmtId="173" fontId="9" fillId="0" borderId="23" xfId="26" applyNumberFormat="1" applyFont="1" applyBorder="1" applyAlignment="1">
      <alignment horizontal="center" vertical="center"/>
      <protection/>
    </xf>
    <xf numFmtId="173" fontId="9" fillId="0" borderId="31" xfId="26" applyNumberFormat="1" applyFont="1" applyBorder="1" applyAlignment="1">
      <alignment horizontal="center" vertical="center"/>
      <protection/>
    </xf>
    <xf numFmtId="173" fontId="9" fillId="0" borderId="32" xfId="26" applyNumberFormat="1" applyFont="1" applyBorder="1" applyAlignment="1">
      <alignment horizontal="center" vertical="center"/>
      <protection/>
    </xf>
    <xf numFmtId="173" fontId="9" fillId="0" borderId="3" xfId="26" applyNumberFormat="1" applyFont="1" applyBorder="1" applyAlignment="1">
      <alignment horizontal="center" vertical="center"/>
      <protection/>
    </xf>
    <xf numFmtId="0" fontId="12" fillId="0" borderId="33" xfId="26" applyFont="1" applyBorder="1" applyAlignment="1">
      <alignment horizontal="center" vertical="center" wrapText="1"/>
      <protection/>
    </xf>
    <xf numFmtId="0" fontId="12" fillId="0" borderId="13" xfId="26" applyFont="1" applyBorder="1" applyAlignment="1">
      <alignment horizontal="center" vertical="center" wrapText="1"/>
      <protection/>
    </xf>
    <xf numFmtId="173" fontId="9" fillId="0" borderId="0" xfId="26" applyNumberFormat="1" applyBorder="1" applyAlignment="1">
      <alignment horizontal="center" vertical="center"/>
      <protection/>
    </xf>
    <xf numFmtId="0" fontId="9" fillId="0" borderId="34" xfId="26" applyFont="1" applyBorder="1" applyAlignment="1">
      <alignment horizontal="center" vertical="center" wrapText="1"/>
      <protection/>
    </xf>
    <xf numFmtId="173" fontId="9" fillId="0" borderId="35" xfId="26" applyNumberFormat="1" applyFont="1" applyBorder="1" applyAlignment="1">
      <alignment horizontal="center" vertical="center"/>
      <protection/>
    </xf>
    <xf numFmtId="164" fontId="9" fillId="0" borderId="0" xfId="26" applyNumberFormat="1">
      <alignment/>
      <protection/>
    </xf>
    <xf numFmtId="164" fontId="9" fillId="0" borderId="0" xfId="26" applyNumberFormat="1" applyAlignment="1">
      <alignment horizontal="center" vertical="center"/>
      <protection/>
    </xf>
    <xf numFmtId="164" fontId="9" fillId="0" borderId="23" xfId="26" applyNumberFormat="1" applyFont="1" applyBorder="1" applyAlignment="1">
      <alignment horizontal="center" vertical="center"/>
      <protection/>
    </xf>
    <xf numFmtId="0" fontId="9" fillId="0" borderId="17" xfId="26" applyFont="1" applyBorder="1" applyAlignment="1">
      <alignment horizontal="center" vertical="center" wrapText="1"/>
      <protection/>
    </xf>
    <xf numFmtId="0" fontId="9" fillId="0" borderId="30" xfId="26" applyFont="1" applyBorder="1" applyAlignment="1">
      <alignment horizontal="center" vertical="center" wrapText="1"/>
      <protection/>
    </xf>
    <xf numFmtId="164" fontId="9" fillId="0" borderId="19" xfId="26" applyNumberFormat="1" applyBorder="1" applyAlignment="1">
      <alignment horizontal="center" vertical="center"/>
      <protection/>
    </xf>
    <xf numFmtId="0" fontId="9" fillId="0" borderId="36" xfId="26" applyFont="1" applyBorder="1" applyAlignment="1">
      <alignment horizontal="center" vertical="center" wrapText="1"/>
      <protection/>
    </xf>
    <xf numFmtId="9" fontId="9" fillId="0" borderId="1" xfId="26" applyNumberFormat="1" applyBorder="1" applyAlignment="1">
      <alignment horizontal="center" vertical="center"/>
      <protection/>
    </xf>
    <xf numFmtId="9" fontId="9" fillId="0" borderId="13" xfId="26" applyNumberFormat="1" applyBorder="1" applyAlignment="1">
      <alignment horizontal="center" vertical="center"/>
      <protection/>
    </xf>
    <xf numFmtId="0" fontId="17" fillId="0" borderId="0" xfId="26" applyFont="1" applyBorder="1" applyAlignment="1">
      <alignment horizontal="center" vertical="center" wrapText="1"/>
      <protection/>
    </xf>
    <xf numFmtId="9" fontId="9" fillId="0" borderId="19" xfId="26" applyNumberFormat="1" applyFont="1" applyBorder="1" applyAlignment="1">
      <alignment horizontal="center" vertical="center"/>
      <protection/>
    </xf>
    <xf numFmtId="9" fontId="9" fillId="0" borderId="18" xfId="26" applyNumberFormat="1" applyFont="1" applyBorder="1" applyAlignment="1">
      <alignment horizontal="center" vertical="center"/>
      <protection/>
    </xf>
    <xf numFmtId="9" fontId="9" fillId="0" borderId="30" xfId="26" applyNumberFormat="1" applyFont="1" applyBorder="1" applyAlignment="1">
      <alignment horizontal="center" vertical="center"/>
      <protection/>
    </xf>
    <xf numFmtId="9" fontId="9" fillId="0" borderId="23" xfId="26" applyNumberFormat="1" applyFont="1" applyBorder="1" applyAlignment="1">
      <alignment horizontal="center" vertical="center"/>
      <protection/>
    </xf>
    <xf numFmtId="0" fontId="14" fillId="0" borderId="30" xfId="26" applyFont="1" applyBorder="1" applyAlignment="1">
      <alignment horizontal="center" vertical="center" wrapText="1"/>
      <protection/>
    </xf>
    <xf numFmtId="0" fontId="12" fillId="0" borderId="3" xfId="26" applyFont="1" applyBorder="1" applyAlignment="1">
      <alignment horizontal="center" vertical="center" wrapText="1"/>
      <protection/>
    </xf>
    <xf numFmtId="164" fontId="9" fillId="0" borderId="3" xfId="26" applyNumberFormat="1" applyFont="1" applyBorder="1" applyAlignment="1">
      <alignment horizontal="center" vertical="center"/>
      <protection/>
    </xf>
    <xf numFmtId="164" fontId="9" fillId="0" borderId="13" xfId="26" applyNumberFormat="1" applyBorder="1" applyAlignment="1">
      <alignment horizontal="center" vertical="center"/>
      <protection/>
    </xf>
    <xf numFmtId="0" fontId="9" fillId="0" borderId="1" xfId="26" applyFont="1" applyBorder="1" applyAlignment="1">
      <alignment horizontal="center" vertical="center" wrapText="1"/>
      <protection/>
    </xf>
    <xf numFmtId="0" fontId="0" fillId="0" borderId="0" xfId="0" applyBorder="1" applyAlignment="1">
      <alignment horizontal="center" vertical="center" wrapText="1"/>
    </xf>
    <xf numFmtId="0" fontId="14" fillId="0" borderId="4" xfId="26" applyFont="1" applyBorder="1" applyAlignment="1">
      <alignment horizontal="center" vertical="center" wrapText="1"/>
      <protection/>
    </xf>
    <xf numFmtId="164" fontId="12" fillId="0" borderId="18" xfId="26" applyNumberFormat="1" applyFont="1" applyBorder="1" applyAlignment="1">
      <alignment horizontal="center" vertical="center"/>
      <protection/>
    </xf>
    <xf numFmtId="0" fontId="14" fillId="0" borderId="37" xfId="26" applyFont="1" applyBorder="1" applyAlignment="1">
      <alignment horizontal="center" vertical="center" wrapText="1"/>
      <protection/>
    </xf>
    <xf numFmtId="0" fontId="9" fillId="0" borderId="38" xfId="26" applyFont="1" applyBorder="1" applyAlignment="1">
      <alignment horizontal="center" vertical="center" wrapText="1"/>
      <protection/>
    </xf>
    <xf numFmtId="0" fontId="14" fillId="0" borderId="39" xfId="26" applyFont="1" applyBorder="1" applyAlignment="1">
      <alignment horizontal="center" vertical="center" wrapText="1"/>
      <protection/>
    </xf>
    <xf numFmtId="0" fontId="9" fillId="0" borderId="20" xfId="26" applyFont="1" applyBorder="1" applyAlignment="1">
      <alignment horizontal="center" vertical="center" wrapText="1"/>
      <protection/>
    </xf>
    <xf numFmtId="164" fontId="12" fillId="0" borderId="40" xfId="26" applyNumberFormat="1" applyFont="1" applyBorder="1" applyAlignment="1">
      <alignment horizontal="center" vertical="center"/>
      <protection/>
    </xf>
    <xf numFmtId="0" fontId="12" fillId="0" borderId="4" xfId="26" applyFont="1" applyBorder="1" applyAlignment="1">
      <alignment horizontal="center" vertical="center"/>
      <protection/>
    </xf>
    <xf numFmtId="0" fontId="12" fillId="0" borderId="41" xfId="26" applyFont="1" applyBorder="1" applyAlignment="1">
      <alignment horizontal="center" vertical="center"/>
      <protection/>
    </xf>
    <xf numFmtId="0" fontId="12" fillId="0" borderId="42" xfId="26" applyFont="1" applyBorder="1" applyAlignment="1">
      <alignment horizontal="center" vertical="center" wrapText="1"/>
      <protection/>
    </xf>
    <xf numFmtId="164" fontId="12" fillId="0" borderId="13" xfId="26" applyNumberFormat="1" applyFont="1" applyBorder="1" applyAlignment="1">
      <alignment horizontal="center" vertical="center"/>
      <protection/>
    </xf>
    <xf numFmtId="173" fontId="12" fillId="0" borderId="13" xfId="26" applyNumberFormat="1" applyFont="1" applyBorder="1" applyAlignment="1">
      <alignment horizontal="center" vertical="center"/>
      <protection/>
    </xf>
    <xf numFmtId="173" fontId="9" fillId="0" borderId="8" xfId="26" applyNumberFormat="1" applyFont="1" applyBorder="1" applyAlignment="1">
      <alignment horizontal="center" vertical="center"/>
      <protection/>
    </xf>
    <xf numFmtId="0" fontId="9" fillId="0" borderId="29" xfId="26" applyBorder="1" applyAlignment="1">
      <alignment horizontal="center"/>
      <protection/>
    </xf>
    <xf numFmtId="0" fontId="15" fillId="0" borderId="0" xfId="26" applyFont="1" applyBorder="1" applyAlignment="1">
      <alignment horizontal="center" vertical="center" wrapText="1"/>
      <protection/>
    </xf>
    <xf numFmtId="165" fontId="9" fillId="0" borderId="15" xfId="26" applyNumberFormat="1" applyFont="1" applyBorder="1" applyAlignment="1">
      <alignment horizontal="center" vertical="center"/>
      <protection/>
    </xf>
    <xf numFmtId="165" fontId="9" fillId="0" borderId="23" xfId="26" applyNumberFormat="1" applyFont="1" applyBorder="1" applyAlignment="1">
      <alignment horizontal="center" vertical="center"/>
      <protection/>
    </xf>
    <xf numFmtId="165" fontId="9" fillId="0" borderId="31" xfId="26" applyNumberFormat="1" applyFont="1" applyBorder="1" applyAlignment="1">
      <alignment horizontal="center" vertical="center"/>
      <protection/>
    </xf>
    <xf numFmtId="173" fontId="9" fillId="0" borderId="0" xfId="0" applyNumberFormat="1" applyFont="1" applyAlignment="1">
      <alignment horizontal="center" vertical="center"/>
    </xf>
    <xf numFmtId="173" fontId="12" fillId="0" borderId="6" xfId="26" applyNumberFormat="1" applyFont="1" applyBorder="1" applyAlignment="1">
      <alignment horizontal="center" vertical="center"/>
      <protection/>
    </xf>
    <xf numFmtId="173" fontId="9" fillId="0" borderId="15" xfId="26" applyNumberFormat="1" applyFont="1" applyBorder="1" applyAlignment="1">
      <alignment horizontal="center" vertical="center"/>
      <protection/>
    </xf>
    <xf numFmtId="0" fontId="9" fillId="0" borderId="43" xfId="26" applyBorder="1" applyAlignment="1">
      <alignment horizontal="center"/>
      <protection/>
    </xf>
    <xf numFmtId="10" fontId="9" fillId="0" borderId="44" xfId="26" applyNumberFormat="1" applyBorder="1" applyAlignment="1">
      <alignment horizontal="center"/>
      <protection/>
    </xf>
    <xf numFmtId="10" fontId="9" fillId="0" borderId="45" xfId="26" applyNumberFormat="1" applyBorder="1" applyAlignment="1">
      <alignment horizontal="center"/>
      <protection/>
    </xf>
    <xf numFmtId="10" fontId="9" fillId="0" borderId="3" xfId="26" applyNumberFormat="1" applyBorder="1" applyAlignment="1">
      <alignment horizontal="center"/>
      <protection/>
    </xf>
    <xf numFmtId="10" fontId="9" fillId="0" borderId="0" xfId="26" applyNumberFormat="1" applyBorder="1" applyAlignment="1">
      <alignment horizontal="center"/>
      <protection/>
    </xf>
    <xf numFmtId="0" fontId="9" fillId="0" borderId="13" xfId="26" applyFont="1" applyBorder="1" applyAlignment="1">
      <alignment horizontal="center" vertical="center" wrapText="1"/>
      <protection/>
    </xf>
    <xf numFmtId="0" fontId="25" fillId="0" borderId="0" xfId="26" applyFont="1" applyBorder="1" applyAlignment="1">
      <alignment horizontal="center" vertical="center" wrapText="1"/>
      <protection/>
    </xf>
    <xf numFmtId="0" fontId="9" fillId="0" borderId="46" xfId="26" applyBorder="1">
      <alignment/>
      <protection/>
    </xf>
    <xf numFmtId="173" fontId="12" fillId="0" borderId="1" xfId="26" applyNumberFormat="1" applyFont="1" applyBorder="1" applyAlignment="1">
      <alignment horizontal="center" vertical="center"/>
      <protection/>
    </xf>
    <xf numFmtId="173" fontId="12" fillId="0" borderId="26" xfId="26" applyNumberFormat="1" applyFont="1" applyBorder="1" applyAlignment="1">
      <alignment horizontal="center" vertical="center"/>
      <protection/>
    </xf>
    <xf numFmtId="164" fontId="12" fillId="0" borderId="31" xfId="26" applyNumberFormat="1" applyFont="1" applyBorder="1" applyAlignment="1">
      <alignment horizontal="center" vertical="center"/>
      <protection/>
    </xf>
    <xf numFmtId="164" fontId="12" fillId="0" borderId="11" xfId="26" applyNumberFormat="1" applyFont="1" applyBorder="1" applyAlignment="1">
      <alignment horizontal="center" vertical="center"/>
      <protection/>
    </xf>
    <xf numFmtId="0" fontId="12" fillId="0" borderId="47" xfId="26" applyFont="1" applyBorder="1" applyAlignment="1">
      <alignment horizontal="center" vertical="center" wrapText="1"/>
      <protection/>
    </xf>
    <xf numFmtId="9" fontId="12" fillId="0" borderId="1" xfId="26" applyNumberFormat="1" applyFont="1" applyBorder="1" applyAlignment="1">
      <alignment horizontal="center" vertical="center"/>
      <protection/>
    </xf>
    <xf numFmtId="0" fontId="9" fillId="0" borderId="19" xfId="26" applyFont="1" applyBorder="1" applyAlignment="1">
      <alignment horizontal="center" vertical="center" wrapText="1"/>
      <protection/>
    </xf>
    <xf numFmtId="0" fontId="9" fillId="0" borderId="18" xfId="26" applyFont="1" applyBorder="1" applyAlignment="1">
      <alignment horizontal="center" vertical="center" wrapText="1"/>
      <protection/>
    </xf>
    <xf numFmtId="0" fontId="9" fillId="0" borderId="35" xfId="26" applyFont="1" applyBorder="1" applyAlignment="1">
      <alignment horizontal="center" vertical="center" wrapText="1"/>
      <protection/>
    </xf>
    <xf numFmtId="0" fontId="9" fillId="0" borderId="19" xfId="26" applyFont="1" applyBorder="1" applyAlignment="1">
      <alignment horizontal="center" vertical="center" wrapText="1"/>
      <protection/>
    </xf>
    <xf numFmtId="0" fontId="9" fillId="0" borderId="30" xfId="26" applyFont="1" applyBorder="1" applyAlignment="1">
      <alignment horizontal="center" vertical="center" wrapText="1"/>
      <protection/>
    </xf>
    <xf numFmtId="0" fontId="9" fillId="0" borderId="23" xfId="26" applyFont="1" applyBorder="1" applyAlignment="1">
      <alignment horizontal="center" vertical="center" wrapText="1"/>
      <protection/>
    </xf>
    <xf numFmtId="0" fontId="14" fillId="0" borderId="19" xfId="26" applyFont="1" applyBorder="1" applyAlignment="1">
      <alignment horizontal="center" vertical="center" wrapText="1"/>
      <protection/>
    </xf>
    <xf numFmtId="0" fontId="17" fillId="0" borderId="1" xfId="26" applyFont="1" applyBorder="1" applyAlignment="1">
      <alignment horizontal="center" vertical="center" wrapText="1"/>
      <protection/>
    </xf>
    <xf numFmtId="0" fontId="17" fillId="0" borderId="13" xfId="26" applyFont="1" applyBorder="1" applyAlignment="1">
      <alignment horizontal="center" vertical="center" wrapText="1"/>
      <protection/>
    </xf>
    <xf numFmtId="173" fontId="16" fillId="0" borderId="0" xfId="26" applyNumberFormat="1" applyFont="1" applyBorder="1" applyAlignment="1">
      <alignment horizontal="center" vertical="center"/>
      <protection/>
    </xf>
    <xf numFmtId="173" fontId="16" fillId="0" borderId="13" xfId="26" applyNumberFormat="1" applyFont="1" applyBorder="1" applyAlignment="1">
      <alignment horizontal="center" vertical="center"/>
      <protection/>
    </xf>
    <xf numFmtId="173" fontId="16" fillId="0" borderId="8" xfId="26" applyNumberFormat="1" applyFont="1" applyBorder="1" applyAlignment="1">
      <alignment horizontal="center" vertical="center"/>
      <protection/>
    </xf>
    <xf numFmtId="173" fontId="16" fillId="0" borderId="15" xfId="26" applyNumberFormat="1" applyFont="1" applyBorder="1" applyAlignment="1">
      <alignment horizontal="center" vertical="center"/>
      <protection/>
    </xf>
    <xf numFmtId="0" fontId="14" fillId="0" borderId="20" xfId="26" applyFont="1" applyBorder="1" applyAlignment="1">
      <alignment horizontal="center" vertical="center" wrapText="1"/>
      <protection/>
    </xf>
    <xf numFmtId="0" fontId="14" fillId="0" borderId="29" xfId="26" applyFont="1" applyBorder="1" applyAlignment="1">
      <alignment horizontal="center" vertical="center" wrapText="1"/>
      <protection/>
    </xf>
    <xf numFmtId="0" fontId="21" fillId="0" borderId="14" xfId="26" applyFont="1" applyBorder="1" applyAlignment="1">
      <alignment horizontal="center" vertical="center" wrapText="1"/>
      <protection/>
    </xf>
    <xf numFmtId="173" fontId="12" fillId="0" borderId="48" xfId="26" applyNumberFormat="1" applyFont="1" applyBorder="1" applyAlignment="1">
      <alignment horizontal="center" vertical="center"/>
      <protection/>
    </xf>
    <xf numFmtId="173" fontId="12" fillId="0" borderId="49" xfId="26" applyNumberFormat="1" applyFont="1" applyBorder="1" applyAlignment="1">
      <alignment horizontal="center" vertical="center"/>
      <protection/>
    </xf>
    <xf numFmtId="173" fontId="12" fillId="0" borderId="50" xfId="26" applyNumberFormat="1" applyFont="1" applyBorder="1" applyAlignment="1">
      <alignment horizontal="center" vertical="center"/>
      <protection/>
    </xf>
    <xf numFmtId="173" fontId="12" fillId="0" borderId="51" xfId="26" applyNumberFormat="1" applyFont="1" applyBorder="1" applyAlignment="1">
      <alignment horizontal="center" vertical="center"/>
      <protection/>
    </xf>
    <xf numFmtId="173" fontId="12" fillId="0" borderId="15" xfId="26" applyNumberFormat="1" applyFont="1" applyBorder="1" applyAlignment="1">
      <alignment horizontal="center" vertical="center"/>
      <protection/>
    </xf>
    <xf numFmtId="173" fontId="12" fillId="0" borderId="5" xfId="26" applyNumberFormat="1" applyFont="1" applyBorder="1" applyAlignment="1">
      <alignment horizontal="center" vertical="center"/>
      <protection/>
    </xf>
    <xf numFmtId="173" fontId="12" fillId="0" borderId="8" xfId="26" applyNumberFormat="1" applyFont="1" applyBorder="1" applyAlignment="1">
      <alignment horizontal="center" vertical="center"/>
      <protection/>
    </xf>
    <xf numFmtId="9" fontId="12" fillId="0" borderId="6" xfId="26" applyNumberFormat="1" applyFont="1" applyBorder="1" applyAlignment="1">
      <alignment horizontal="center" vertical="center"/>
      <protection/>
    </xf>
    <xf numFmtId="165" fontId="12" fillId="0" borderId="1" xfId="26" applyNumberFormat="1" applyFont="1" applyBorder="1" applyAlignment="1">
      <alignment horizontal="center" vertical="center"/>
      <protection/>
    </xf>
    <xf numFmtId="165" fontId="12" fillId="0" borderId="48" xfId="26" applyNumberFormat="1" applyFont="1" applyBorder="1" applyAlignment="1">
      <alignment horizontal="center" vertical="center"/>
      <protection/>
    </xf>
    <xf numFmtId="165" fontId="16" fillId="0" borderId="0" xfId="26" applyNumberFormat="1" applyFont="1" applyBorder="1" applyAlignment="1">
      <alignment horizontal="center" vertical="center"/>
      <protection/>
    </xf>
    <xf numFmtId="165" fontId="16" fillId="0" borderId="13" xfId="26" applyNumberFormat="1" applyFont="1" applyBorder="1" applyAlignment="1">
      <alignment horizontal="center" vertical="center"/>
      <protection/>
    </xf>
    <xf numFmtId="165" fontId="12" fillId="0" borderId="51" xfId="26" applyNumberFormat="1" applyFont="1" applyBorder="1" applyAlignment="1">
      <alignment horizontal="center" vertical="center"/>
      <protection/>
    </xf>
    <xf numFmtId="165" fontId="12" fillId="0" borderId="3" xfId="26" applyNumberFormat="1" applyFont="1" applyBorder="1" applyAlignment="1">
      <alignment horizontal="center" vertical="center"/>
      <protection/>
    </xf>
    <xf numFmtId="165" fontId="12" fillId="0" borderId="49" xfId="26" applyNumberFormat="1" applyFont="1" applyBorder="1" applyAlignment="1">
      <alignment horizontal="center" vertical="center"/>
      <protection/>
    </xf>
    <xf numFmtId="165" fontId="12" fillId="0" borderId="6" xfId="26" applyNumberFormat="1" applyFont="1" applyBorder="1" applyAlignment="1">
      <alignment horizontal="center" vertical="center"/>
      <protection/>
    </xf>
    <xf numFmtId="165" fontId="12" fillId="0" borderId="50" xfId="26" applyNumberFormat="1" applyFont="1" applyBorder="1" applyAlignment="1">
      <alignment horizontal="center" vertical="center"/>
      <protection/>
    </xf>
    <xf numFmtId="165" fontId="16" fillId="0" borderId="8" xfId="26" applyNumberFormat="1" applyFont="1" applyBorder="1" applyAlignment="1">
      <alignment horizontal="center" vertical="center"/>
      <protection/>
    </xf>
    <xf numFmtId="165" fontId="16" fillId="0" borderId="15" xfId="26" applyNumberFormat="1" applyFont="1" applyBorder="1" applyAlignment="1">
      <alignment horizontal="center" vertical="center"/>
      <protection/>
    </xf>
    <xf numFmtId="165" fontId="12" fillId="0" borderId="5" xfId="26" applyNumberFormat="1" applyFont="1" applyBorder="1" applyAlignment="1">
      <alignment horizontal="center" vertical="center"/>
      <protection/>
    </xf>
    <xf numFmtId="165" fontId="9" fillId="0" borderId="44" xfId="26" applyNumberFormat="1" applyBorder="1" applyAlignment="1">
      <alignment horizontal="center"/>
      <protection/>
    </xf>
    <xf numFmtId="173" fontId="9" fillId="0" borderId="8" xfId="26" applyNumberFormat="1" applyBorder="1" applyAlignment="1">
      <alignment horizontal="center" vertical="center"/>
      <protection/>
    </xf>
    <xf numFmtId="173" fontId="19" fillId="0" borderId="8" xfId="26" applyNumberFormat="1" applyFont="1" applyBorder="1" applyAlignment="1">
      <alignment horizontal="center" vertical="center"/>
      <protection/>
    </xf>
    <xf numFmtId="173" fontId="19" fillId="0" borderId="15" xfId="26" applyNumberFormat="1" applyFont="1" applyBorder="1" applyAlignment="1">
      <alignment horizontal="center" vertical="center"/>
      <protection/>
    </xf>
    <xf numFmtId="173" fontId="20" fillId="0" borderId="8" xfId="26" applyNumberFormat="1" applyFont="1" applyBorder="1" applyAlignment="1">
      <alignment horizontal="center" vertical="center"/>
      <protection/>
    </xf>
    <xf numFmtId="173" fontId="19" fillId="0" borderId="26" xfId="26" applyNumberFormat="1" applyFont="1" applyBorder="1" applyAlignment="1">
      <alignment horizontal="center" vertical="center"/>
      <protection/>
    </xf>
    <xf numFmtId="173" fontId="24" fillId="0" borderId="8" xfId="26" applyNumberFormat="1" applyFont="1" applyBorder="1" applyAlignment="1">
      <alignment horizontal="center" vertical="center"/>
      <protection/>
    </xf>
    <xf numFmtId="173" fontId="24" fillId="0" borderId="15" xfId="26" applyNumberFormat="1" applyFont="1" applyBorder="1" applyAlignment="1">
      <alignment horizontal="center" vertical="center"/>
      <protection/>
    </xf>
    <xf numFmtId="165" fontId="9" fillId="0" borderId="27" xfId="26" applyNumberFormat="1" applyFont="1" applyBorder="1" applyAlignment="1">
      <alignment horizontal="center" vertical="center"/>
      <protection/>
    </xf>
    <xf numFmtId="165" fontId="12" fillId="0" borderId="27" xfId="26" applyNumberFormat="1" applyFont="1" applyBorder="1" applyAlignment="1">
      <alignment horizontal="center" vertical="center"/>
      <protection/>
    </xf>
    <xf numFmtId="173" fontId="12" fillId="0" borderId="27" xfId="26" applyNumberFormat="1" applyFont="1" applyBorder="1" applyAlignment="1">
      <alignment horizontal="center" vertical="center"/>
      <protection/>
    </xf>
    <xf numFmtId="173" fontId="12" fillId="0" borderId="52" xfId="26" applyNumberFormat="1" applyFont="1" applyBorder="1" applyAlignment="1">
      <alignment horizontal="center" vertical="center"/>
      <protection/>
    </xf>
    <xf numFmtId="164" fontId="12" fillId="0" borderId="5" xfId="26" applyNumberFormat="1" applyFont="1" applyBorder="1" applyAlignment="1">
      <alignment horizontal="center" vertical="center"/>
      <protection/>
    </xf>
    <xf numFmtId="164" fontId="12" fillId="0" borderId="15" xfId="26" applyNumberFormat="1" applyFont="1" applyBorder="1" applyAlignment="1">
      <alignment horizontal="center" vertical="center"/>
      <protection/>
    </xf>
    <xf numFmtId="164" fontId="9" fillId="0" borderId="15" xfId="26" applyNumberFormat="1" applyFont="1" applyBorder="1" applyAlignment="1">
      <alignment horizontal="center" vertical="center"/>
      <protection/>
    </xf>
    <xf numFmtId="10" fontId="14" fillId="0" borderId="44" xfId="26" applyNumberFormat="1" applyFont="1" applyBorder="1" applyAlignment="1">
      <alignment horizontal="center"/>
      <protection/>
    </xf>
    <xf numFmtId="173" fontId="12" fillId="0" borderId="35" xfId="26" applyNumberFormat="1" applyFont="1" applyBorder="1" applyAlignment="1">
      <alignment horizontal="center" vertical="center"/>
      <protection/>
    </xf>
    <xf numFmtId="164" fontId="9" fillId="0" borderId="6" xfId="26" applyNumberFormat="1" applyFont="1" applyBorder="1" applyAlignment="1">
      <alignment horizontal="center" vertical="center"/>
      <protection/>
    </xf>
    <xf numFmtId="164" fontId="9" fillId="0" borderId="27" xfId="26" applyNumberFormat="1" applyFont="1" applyBorder="1" applyAlignment="1">
      <alignment horizontal="center" vertical="center"/>
      <protection/>
    </xf>
    <xf numFmtId="164" fontId="12" fillId="0" borderId="53" xfId="26" applyNumberFormat="1" applyFont="1" applyBorder="1" applyAlignment="1">
      <alignment horizontal="center" vertical="center"/>
      <protection/>
    </xf>
    <xf numFmtId="164" fontId="12" fillId="0" borderId="35" xfId="26" applyNumberFormat="1" applyFont="1" applyBorder="1" applyAlignment="1">
      <alignment horizontal="center" vertical="center"/>
      <protection/>
    </xf>
    <xf numFmtId="9" fontId="9" fillId="0" borderId="27" xfId="26" applyNumberFormat="1" applyFont="1" applyBorder="1" applyAlignment="1">
      <alignment horizontal="center" vertical="center"/>
      <protection/>
    </xf>
    <xf numFmtId="9" fontId="9" fillId="0" borderId="15" xfId="26" applyNumberFormat="1" applyFont="1" applyBorder="1" applyAlignment="1">
      <alignment horizontal="center" vertical="center"/>
      <protection/>
    </xf>
    <xf numFmtId="164" fontId="9" fillId="0" borderId="8" xfId="26" applyNumberFormat="1" applyBorder="1" applyAlignment="1">
      <alignment horizontal="center" vertical="center"/>
      <protection/>
    </xf>
    <xf numFmtId="164" fontId="9" fillId="0" borderId="15" xfId="26" applyNumberFormat="1" applyBorder="1" applyAlignment="1">
      <alignment horizontal="center" vertical="center"/>
      <protection/>
    </xf>
    <xf numFmtId="0" fontId="12" fillId="0" borderId="28" xfId="26" applyFont="1" applyBorder="1" applyAlignment="1">
      <alignment horizontal="center" vertical="center" wrapText="1"/>
      <protection/>
    </xf>
    <xf numFmtId="0" fontId="0" fillId="0" borderId="29" xfId="0" applyBorder="1" applyAlignment="1">
      <alignment horizontal="center" vertical="center" wrapText="1"/>
    </xf>
    <xf numFmtId="0" fontId="14" fillId="0" borderId="54" xfId="26" applyFont="1" applyBorder="1" applyAlignment="1">
      <alignment horizontal="center" vertical="center" wrapText="1"/>
      <protection/>
    </xf>
    <xf numFmtId="9" fontId="9" fillId="0" borderId="13" xfId="26" applyNumberFormat="1" applyFont="1" applyBorder="1" applyAlignment="1">
      <alignment horizontal="center" vertical="center"/>
      <protection/>
    </xf>
    <xf numFmtId="165" fontId="12" fillId="0" borderId="19" xfId="26" applyNumberFormat="1" applyFont="1" applyBorder="1" applyAlignment="1">
      <alignment horizontal="center" vertical="center"/>
      <protection/>
    </xf>
    <xf numFmtId="165" fontId="12" fillId="0" borderId="26" xfId="26" applyNumberFormat="1" applyFont="1" applyBorder="1" applyAlignment="1">
      <alignment horizontal="center" vertical="center"/>
      <protection/>
    </xf>
    <xf numFmtId="0" fontId="14" fillId="0" borderId="55" xfId="26" applyFont="1" applyBorder="1" applyAlignment="1">
      <alignment horizontal="center" vertical="center" wrapText="1"/>
      <protection/>
    </xf>
    <xf numFmtId="179" fontId="12" fillId="0" borderId="8" xfId="26" applyNumberFormat="1" applyFont="1" applyBorder="1" applyAlignment="1">
      <alignment horizontal="center" vertical="center"/>
      <protection/>
    </xf>
    <xf numFmtId="0" fontId="9" fillId="0" borderId="0" xfId="26" applyBorder="1" applyAlignment="1">
      <alignment horizontal="center"/>
      <protection/>
    </xf>
    <xf numFmtId="165" fontId="12" fillId="0" borderId="56" xfId="26" applyNumberFormat="1" applyFont="1" applyBorder="1" applyAlignment="1">
      <alignment horizontal="center" vertical="center"/>
      <protection/>
    </xf>
    <xf numFmtId="165" fontId="12" fillId="0" borderId="57" xfId="26" applyNumberFormat="1" applyFont="1" applyBorder="1" applyAlignment="1">
      <alignment horizontal="center" vertical="center"/>
      <protection/>
    </xf>
    <xf numFmtId="165" fontId="12" fillId="0" borderId="30" xfId="26" applyNumberFormat="1" applyFont="1" applyBorder="1" applyAlignment="1">
      <alignment horizontal="center" vertical="center"/>
      <protection/>
    </xf>
    <xf numFmtId="165" fontId="12" fillId="0" borderId="23" xfId="26" applyNumberFormat="1" applyFont="1" applyBorder="1" applyAlignment="1">
      <alignment horizontal="center" vertical="center"/>
      <protection/>
    </xf>
    <xf numFmtId="173" fontId="20" fillId="0" borderId="18" xfId="0" applyNumberFormat="1" applyFont="1" applyBorder="1" applyAlignment="1">
      <alignment horizontal="center" vertical="center"/>
    </xf>
    <xf numFmtId="173" fontId="20" fillId="0" borderId="27" xfId="26" applyNumberFormat="1" applyFont="1" applyBorder="1" applyAlignment="1">
      <alignment horizontal="center" vertical="center"/>
      <protection/>
    </xf>
    <xf numFmtId="173" fontId="20" fillId="0" borderId="19" xfId="0" applyNumberFormat="1" applyFont="1" applyBorder="1" applyAlignment="1">
      <alignment horizontal="center" vertical="center"/>
    </xf>
    <xf numFmtId="173" fontId="20" fillId="0" borderId="19" xfId="26" applyNumberFormat="1" applyFont="1" applyBorder="1" applyAlignment="1">
      <alignment horizontal="center" vertical="center"/>
      <protection/>
    </xf>
    <xf numFmtId="173" fontId="20" fillId="0" borderId="26" xfId="26" applyNumberFormat="1" applyFont="1" applyBorder="1" applyAlignment="1">
      <alignment horizontal="center" vertical="center"/>
      <protection/>
    </xf>
    <xf numFmtId="173" fontId="19" fillId="0" borderId="19" xfId="26" applyNumberFormat="1" applyFont="1" applyBorder="1" applyAlignment="1">
      <alignment horizontal="center" vertical="center"/>
      <protection/>
    </xf>
    <xf numFmtId="173" fontId="20" fillId="0" borderId="40" xfId="0" applyNumberFormat="1" applyFont="1" applyBorder="1" applyAlignment="1">
      <alignment horizontal="center" vertical="center"/>
    </xf>
    <xf numFmtId="173" fontId="20" fillId="0" borderId="52" xfId="26" applyNumberFormat="1" applyFont="1" applyBorder="1" applyAlignment="1">
      <alignment horizontal="center" vertical="center"/>
      <protection/>
    </xf>
    <xf numFmtId="173" fontId="19" fillId="0" borderId="3" xfId="0" applyNumberFormat="1" applyFont="1" applyBorder="1" applyAlignment="1">
      <alignment horizontal="center" vertical="center"/>
    </xf>
    <xf numFmtId="173" fontId="20" fillId="0" borderId="13" xfId="26" applyNumberFormat="1" applyFont="1" applyBorder="1" applyAlignment="1">
      <alignment horizontal="center" vertical="center"/>
      <protection/>
    </xf>
    <xf numFmtId="173" fontId="19" fillId="0" borderId="5" xfId="26" applyNumberFormat="1" applyFont="1" applyBorder="1" applyAlignment="1">
      <alignment horizontal="center" vertical="center"/>
      <protection/>
    </xf>
    <xf numFmtId="173" fontId="20" fillId="0" borderId="15" xfId="26" applyNumberFormat="1" applyFont="1" applyBorder="1" applyAlignment="1">
      <alignment horizontal="center" vertical="center"/>
      <protection/>
    </xf>
    <xf numFmtId="173" fontId="9" fillId="0" borderId="26" xfId="26" applyNumberFormat="1" applyFont="1" applyBorder="1" applyAlignment="1">
      <alignment horizontal="center" vertical="center"/>
      <protection/>
    </xf>
    <xf numFmtId="164" fontId="9" fillId="0" borderId="30" xfId="26" applyNumberFormat="1" applyFont="1" applyBorder="1" applyAlignment="1">
      <alignment horizontal="center" vertical="center"/>
      <protection/>
    </xf>
    <xf numFmtId="165" fontId="12" fillId="0" borderId="58" xfId="26" applyNumberFormat="1" applyFont="1" applyBorder="1" applyAlignment="1">
      <alignment horizontal="center" vertical="center"/>
      <protection/>
    </xf>
    <xf numFmtId="164" fontId="9" fillId="0" borderId="19" xfId="26" applyNumberFormat="1" applyFont="1" applyBorder="1" applyAlignment="1">
      <alignment horizontal="center" vertical="center"/>
      <protection/>
    </xf>
    <xf numFmtId="164" fontId="9" fillId="0" borderId="26" xfId="26" applyNumberFormat="1" applyFont="1" applyBorder="1" applyAlignment="1">
      <alignment horizontal="center" vertical="center"/>
      <protection/>
    </xf>
    <xf numFmtId="0" fontId="12" fillId="0" borderId="21" xfId="26" applyFont="1" applyBorder="1" applyAlignment="1">
      <alignment horizontal="center" vertical="center" wrapText="1"/>
      <protection/>
    </xf>
    <xf numFmtId="173" fontId="9" fillId="0" borderId="27" xfId="26" applyNumberFormat="1" applyFont="1" applyBorder="1" applyAlignment="1">
      <alignment horizontal="center" vertical="center"/>
      <protection/>
    </xf>
    <xf numFmtId="173" fontId="12" fillId="0" borderId="10" xfId="26" applyNumberFormat="1" applyFont="1" applyBorder="1" applyAlignment="1">
      <alignment horizontal="center" vertical="center"/>
      <protection/>
    </xf>
    <xf numFmtId="173" fontId="12" fillId="0" borderId="11" xfId="26" applyNumberFormat="1" applyFont="1" applyBorder="1" applyAlignment="1">
      <alignment horizontal="center" vertical="center"/>
      <protection/>
    </xf>
    <xf numFmtId="173" fontId="12" fillId="0" borderId="12" xfId="26" applyNumberFormat="1" applyFont="1" applyBorder="1" applyAlignment="1">
      <alignment horizontal="center" vertical="center"/>
      <protection/>
    </xf>
    <xf numFmtId="0" fontId="0" fillId="0" borderId="20" xfId="0" applyBorder="1" applyAlignment="1">
      <alignment horizontal="center" vertical="center" wrapText="1"/>
    </xf>
    <xf numFmtId="173" fontId="20" fillId="0" borderId="5" xfId="26" applyNumberFormat="1" applyFont="1" applyBorder="1" applyAlignment="1">
      <alignment horizontal="center" vertical="center"/>
      <protection/>
    </xf>
    <xf numFmtId="0" fontId="0" fillId="0" borderId="3" xfId="0" applyBorder="1" applyAlignment="1">
      <alignment horizontal="center" vertical="center" wrapText="1"/>
    </xf>
    <xf numFmtId="0" fontId="30" fillId="0" borderId="16" xfId="26" applyFont="1" applyBorder="1" applyAlignment="1">
      <alignment horizontal="center" vertical="center" wrapText="1"/>
      <protection/>
    </xf>
    <xf numFmtId="9" fontId="9" fillId="0" borderId="25" xfId="26" applyNumberFormat="1" applyFont="1" applyBorder="1" applyAlignment="1">
      <alignment horizontal="center" vertical="center" wrapText="1"/>
      <protection/>
    </xf>
    <xf numFmtId="165" fontId="19" fillId="0" borderId="13" xfId="0" applyNumberFormat="1" applyFont="1" applyBorder="1" applyAlignment="1">
      <alignment horizontal="center" vertical="center"/>
    </xf>
    <xf numFmtId="165" fontId="19" fillId="0" borderId="13" xfId="26" applyNumberFormat="1" applyFont="1" applyBorder="1" applyAlignment="1">
      <alignment horizontal="center" vertical="center"/>
      <protection/>
    </xf>
    <xf numFmtId="165" fontId="19" fillId="0" borderId="15" xfId="26" applyNumberFormat="1" applyFont="1" applyBorder="1" applyAlignment="1">
      <alignment horizontal="center" vertical="center"/>
      <protection/>
    </xf>
    <xf numFmtId="165" fontId="19" fillId="0" borderId="35" xfId="0" applyNumberFormat="1" applyFont="1" applyBorder="1" applyAlignment="1">
      <alignment horizontal="center" vertical="center"/>
    </xf>
    <xf numFmtId="165" fontId="19" fillId="0" borderId="19" xfId="0" applyNumberFormat="1" applyFont="1" applyBorder="1" applyAlignment="1">
      <alignment horizontal="center" vertical="center"/>
    </xf>
    <xf numFmtId="165" fontId="19" fillId="0" borderId="35" xfId="26" applyNumberFormat="1" applyFont="1" applyBorder="1" applyAlignment="1">
      <alignment horizontal="center" vertical="center"/>
      <protection/>
    </xf>
    <xf numFmtId="165" fontId="19" fillId="0" borderId="53" xfId="26" applyNumberFormat="1" applyFont="1" applyBorder="1" applyAlignment="1">
      <alignment horizontal="center" vertical="center"/>
      <protection/>
    </xf>
    <xf numFmtId="165" fontId="19" fillId="0" borderId="19" xfId="26" applyNumberFormat="1" applyFont="1" applyBorder="1" applyAlignment="1">
      <alignment horizontal="center" vertical="center"/>
      <protection/>
    </xf>
    <xf numFmtId="165" fontId="19" fillId="0" borderId="26" xfId="26" applyNumberFormat="1" applyFont="1" applyBorder="1" applyAlignment="1">
      <alignment horizontal="center" vertical="center"/>
      <protection/>
    </xf>
    <xf numFmtId="0" fontId="0" fillId="0" borderId="42" xfId="0" applyBorder="1" applyAlignment="1">
      <alignment horizontal="center" vertical="center" wrapText="1"/>
    </xf>
    <xf numFmtId="173" fontId="20" fillId="0" borderId="51" xfId="0" applyNumberFormat="1" applyFont="1" applyBorder="1" applyAlignment="1">
      <alignment horizontal="center" vertical="center"/>
    </xf>
    <xf numFmtId="173" fontId="20" fillId="0" borderId="59" xfId="26" applyNumberFormat="1" applyFont="1" applyBorder="1" applyAlignment="1">
      <alignment horizontal="center" vertical="center"/>
      <protection/>
    </xf>
    <xf numFmtId="165" fontId="23" fillId="0" borderId="13" xfId="0" applyNumberFormat="1" applyFont="1" applyBorder="1" applyAlignment="1">
      <alignment horizontal="center" vertical="center"/>
    </xf>
    <xf numFmtId="0" fontId="9" fillId="0" borderId="8" xfId="26" applyBorder="1">
      <alignment/>
      <protection/>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175" fontId="14" fillId="0" borderId="0" xfId="26" applyNumberFormat="1" applyFont="1" applyAlignment="1">
      <alignment horizontal="center"/>
      <protection/>
    </xf>
    <xf numFmtId="172" fontId="9" fillId="0" borderId="0" xfId="26" applyNumberFormat="1">
      <alignment/>
      <protection/>
    </xf>
    <xf numFmtId="0" fontId="13" fillId="0" borderId="0" xfId="26" applyFont="1" applyBorder="1" applyAlignment="1">
      <alignment horizontal="center" vertical="center" wrapText="1"/>
      <protection/>
    </xf>
    <xf numFmtId="9" fontId="12" fillId="0" borderId="13" xfId="26" applyNumberFormat="1" applyFont="1" applyBorder="1" applyAlignment="1">
      <alignment horizontal="center" vertical="center"/>
      <protection/>
    </xf>
    <xf numFmtId="9" fontId="12" fillId="0" borderId="15" xfId="26" applyNumberFormat="1" applyFont="1" applyBorder="1" applyAlignment="1">
      <alignment horizontal="center" vertical="center"/>
      <protection/>
    </xf>
    <xf numFmtId="0" fontId="1" fillId="0" borderId="0" xfId="0" applyFont="1" applyBorder="1" applyAlignment="1">
      <alignment horizontal="center" vertical="center" wrapText="1"/>
    </xf>
    <xf numFmtId="0" fontId="9" fillId="0" borderId="3" xfId="26" applyFont="1" applyBorder="1" applyAlignment="1">
      <alignment horizontal="center" vertical="center" wrapText="1"/>
      <protection/>
    </xf>
    <xf numFmtId="0" fontId="9" fillId="0" borderId="0" xfId="26" applyFont="1" applyBorder="1" applyAlignment="1">
      <alignment horizontal="center" vertical="center" wrapText="1"/>
      <protection/>
    </xf>
    <xf numFmtId="0" fontId="9" fillId="0" borderId="0" xfId="26" applyFont="1" applyBorder="1" applyAlignment="1">
      <alignment horizontal="center" vertical="center"/>
      <protection/>
    </xf>
    <xf numFmtId="0" fontId="9" fillId="0" borderId="13" xfId="26" applyFont="1" applyBorder="1" applyAlignment="1">
      <alignment horizontal="center" vertical="center"/>
      <protection/>
    </xf>
    <xf numFmtId="165" fontId="9" fillId="0" borderId="3" xfId="26" applyNumberFormat="1" applyBorder="1" applyAlignment="1">
      <alignment horizontal="center"/>
      <protection/>
    </xf>
    <xf numFmtId="165" fontId="9" fillId="0" borderId="0" xfId="26" applyNumberFormat="1" applyBorder="1" applyAlignment="1">
      <alignment horizontal="center"/>
      <protection/>
    </xf>
    <xf numFmtId="165" fontId="9" fillId="0" borderId="13" xfId="26" applyNumberFormat="1" applyBorder="1" applyAlignment="1">
      <alignment horizontal="center"/>
      <protection/>
    </xf>
    <xf numFmtId="165" fontId="9" fillId="0" borderId="5" xfId="26" applyNumberFormat="1" applyBorder="1" applyAlignment="1">
      <alignment horizontal="center"/>
      <protection/>
    </xf>
    <xf numFmtId="165" fontId="9" fillId="0" borderId="8" xfId="26" applyNumberFormat="1" applyBorder="1" applyAlignment="1">
      <alignment horizontal="center"/>
      <protection/>
    </xf>
    <xf numFmtId="165" fontId="9" fillId="0" borderId="15" xfId="26" applyNumberFormat="1" applyBorder="1" applyAlignment="1">
      <alignment horizontal="center"/>
      <protection/>
    </xf>
    <xf numFmtId="9" fontId="9" fillId="0" borderId="49" xfId="26" applyNumberFormat="1" applyFont="1" applyBorder="1" applyAlignment="1">
      <alignment horizontal="center" vertical="center"/>
      <protection/>
    </xf>
    <xf numFmtId="9" fontId="9" fillId="0" borderId="50" xfId="26" applyNumberFormat="1" applyFont="1" applyBorder="1" applyAlignment="1">
      <alignment horizontal="center" vertical="center"/>
      <protection/>
    </xf>
    <xf numFmtId="0" fontId="9" fillId="0" borderId="8" xfId="26" applyFont="1" applyBorder="1" applyAlignment="1">
      <alignment horizontal="center" vertical="center"/>
      <protection/>
    </xf>
    <xf numFmtId="9" fontId="9" fillId="0" borderId="15" xfId="26" applyNumberFormat="1" applyBorder="1" applyAlignment="1">
      <alignment horizontal="center" vertical="center"/>
      <protection/>
    </xf>
    <xf numFmtId="165" fontId="26" fillId="0" borderId="35" xfId="26" applyNumberFormat="1" applyFont="1" applyBorder="1" applyAlignment="1">
      <alignment horizontal="center"/>
      <protection/>
    </xf>
    <xf numFmtId="165" fontId="26" fillId="0" borderId="53" xfId="26" applyNumberFormat="1" applyFont="1" applyBorder="1" applyAlignment="1">
      <alignment horizontal="center"/>
      <protection/>
    </xf>
    <xf numFmtId="9" fontId="16" fillId="0" borderId="60" xfId="26" applyNumberFormat="1" applyFont="1" applyBorder="1" applyAlignment="1">
      <alignment horizontal="center" vertical="center"/>
      <protection/>
    </xf>
    <xf numFmtId="9" fontId="16" fillId="0" borderId="61" xfId="26" applyNumberFormat="1" applyFont="1" applyBorder="1" applyAlignment="1">
      <alignment horizontal="center" vertical="center"/>
      <protection/>
    </xf>
    <xf numFmtId="9" fontId="12" fillId="0" borderId="51" xfId="26" applyNumberFormat="1" applyFont="1" applyBorder="1" applyAlignment="1">
      <alignment horizontal="center" vertical="center"/>
      <protection/>
    </xf>
    <xf numFmtId="9" fontId="12" fillId="0" borderId="59" xfId="26" applyNumberFormat="1" applyFont="1" applyBorder="1" applyAlignment="1">
      <alignment horizontal="center" vertical="center"/>
      <protection/>
    </xf>
    <xf numFmtId="9" fontId="12" fillId="0" borderId="51" xfId="26" applyNumberFormat="1" applyFont="1" applyBorder="1" applyAlignment="1">
      <alignment horizontal="center" vertical="center"/>
      <protection/>
    </xf>
    <xf numFmtId="9" fontId="12" fillId="0" borderId="59" xfId="26" applyNumberFormat="1" applyFont="1" applyBorder="1" applyAlignment="1">
      <alignment horizontal="center" vertical="center"/>
      <protection/>
    </xf>
    <xf numFmtId="9" fontId="33" fillId="0" borderId="3" xfId="26" applyNumberFormat="1" applyFont="1" applyBorder="1" applyAlignment="1">
      <alignment horizontal="center" vertical="center"/>
      <protection/>
    </xf>
    <xf numFmtId="9" fontId="33" fillId="0" borderId="5" xfId="26" applyNumberFormat="1" applyFont="1" applyBorder="1" applyAlignment="1">
      <alignment horizontal="center" vertical="center"/>
      <protection/>
    </xf>
    <xf numFmtId="173" fontId="34" fillId="0" borderId="0" xfId="26" applyNumberFormat="1" applyFont="1" applyBorder="1" applyAlignment="1">
      <alignment horizontal="center" vertical="center"/>
      <protection/>
    </xf>
    <xf numFmtId="173" fontId="34" fillId="0" borderId="18" xfId="26" applyNumberFormat="1" applyFont="1" applyBorder="1" applyAlignment="1">
      <alignment horizontal="center" vertical="center"/>
      <protection/>
    </xf>
    <xf numFmtId="0" fontId="17" fillId="0" borderId="39" xfId="26" applyFont="1" applyBorder="1" applyAlignment="1">
      <alignment horizontal="center" vertical="center" wrapText="1"/>
      <protection/>
    </xf>
    <xf numFmtId="0" fontId="17" fillId="0" borderId="37" xfId="26" applyFont="1" applyBorder="1" applyAlignment="1">
      <alignment horizontal="center" vertical="center" wrapText="1"/>
      <protection/>
    </xf>
    <xf numFmtId="173" fontId="34" fillId="0" borderId="0" xfId="26" applyNumberFormat="1" applyFont="1" applyBorder="1" applyAlignment="1">
      <alignment horizontal="center" vertical="center" wrapText="1"/>
      <protection/>
    </xf>
    <xf numFmtId="0" fontId="34" fillId="0" borderId="0" xfId="26" applyFont="1" applyBorder="1" applyAlignment="1">
      <alignment horizontal="center" vertical="center" wrapText="1"/>
      <protection/>
    </xf>
    <xf numFmtId="173" fontId="34" fillId="0" borderId="8" xfId="26" applyNumberFormat="1" applyFont="1" applyBorder="1" applyAlignment="1">
      <alignment horizontal="center" vertical="center" wrapText="1"/>
      <protection/>
    </xf>
    <xf numFmtId="0" fontId="34" fillId="0" borderId="46" xfId="26" applyFont="1" applyBorder="1" applyAlignment="1">
      <alignment horizontal="center" vertical="center" wrapText="1"/>
      <protection/>
    </xf>
    <xf numFmtId="0" fontId="34" fillId="0" borderId="62" xfId="26" applyFont="1" applyBorder="1" applyAlignment="1">
      <alignment horizontal="center" vertical="center" wrapText="1"/>
      <protection/>
    </xf>
    <xf numFmtId="0" fontId="9" fillId="0" borderId="62" xfId="26" applyBorder="1">
      <alignment/>
      <protection/>
    </xf>
    <xf numFmtId="0" fontId="9" fillId="0" borderId="63" xfId="26" applyBorder="1">
      <alignment/>
      <protection/>
    </xf>
    <xf numFmtId="0" fontId="34" fillId="0" borderId="3" xfId="26" applyFont="1" applyBorder="1" applyAlignment="1">
      <alignment horizontal="center" vertical="center" wrapText="1"/>
      <protection/>
    </xf>
    <xf numFmtId="0" fontId="34" fillId="0" borderId="13" xfId="26" applyFont="1" applyBorder="1" applyAlignment="1">
      <alignment horizontal="center" vertical="center" wrapText="1"/>
      <protection/>
    </xf>
    <xf numFmtId="173" fontId="34" fillId="0" borderId="3" xfId="26" applyNumberFormat="1" applyFont="1" applyBorder="1" applyAlignment="1">
      <alignment horizontal="center" vertical="center" wrapText="1"/>
      <protection/>
    </xf>
    <xf numFmtId="173" fontId="34" fillId="0" borderId="0" xfId="26" applyNumberFormat="1" applyFont="1" applyBorder="1" applyAlignment="1">
      <alignment horizontal="center" vertical="center"/>
      <protection/>
    </xf>
    <xf numFmtId="173" fontId="34" fillId="0" borderId="13" xfId="26" applyNumberFormat="1" applyFont="1" applyBorder="1" applyAlignment="1">
      <alignment horizontal="center" vertical="center"/>
      <protection/>
    </xf>
    <xf numFmtId="173" fontId="34" fillId="0" borderId="5" xfId="26" applyNumberFormat="1" applyFont="1" applyBorder="1" applyAlignment="1">
      <alignment horizontal="center" vertical="center" wrapText="1"/>
      <protection/>
    </xf>
    <xf numFmtId="173" fontId="34" fillId="0" borderId="8" xfId="26" applyNumberFormat="1" applyFont="1" applyBorder="1" applyAlignment="1">
      <alignment horizontal="center" vertical="center"/>
      <protection/>
    </xf>
    <xf numFmtId="173" fontId="34" fillId="0" borderId="15" xfId="26" applyNumberFormat="1" applyFont="1" applyBorder="1" applyAlignment="1">
      <alignment horizontal="center" vertical="center"/>
      <protection/>
    </xf>
    <xf numFmtId="0" fontId="15" fillId="0" borderId="33" xfId="26" applyFont="1" applyBorder="1" applyAlignment="1">
      <alignment horizontal="center" vertical="center" wrapText="1"/>
      <protection/>
    </xf>
    <xf numFmtId="0" fontId="15" fillId="0" borderId="39" xfId="26" applyFont="1" applyBorder="1" applyAlignment="1">
      <alignment horizontal="center" vertical="center" wrapText="1"/>
      <protection/>
    </xf>
    <xf numFmtId="0" fontId="15" fillId="0" borderId="64" xfId="26" applyFont="1" applyBorder="1" applyAlignment="1">
      <alignment horizontal="center" vertical="center" wrapText="1"/>
      <protection/>
    </xf>
    <xf numFmtId="0" fontId="11" fillId="0" borderId="20" xfId="26" applyFont="1" applyBorder="1" applyAlignment="1">
      <alignment horizontal="center" vertical="center" wrapText="1"/>
      <protection/>
    </xf>
    <xf numFmtId="0" fontId="15" fillId="0" borderId="54" xfId="26" applyFont="1" applyBorder="1" applyAlignment="1">
      <alignment horizontal="center" vertical="center" wrapText="1"/>
      <protection/>
    </xf>
    <xf numFmtId="173" fontId="34" fillId="0" borderId="8" xfId="26" applyNumberFormat="1" applyFont="1" applyBorder="1" applyAlignment="1">
      <alignment horizontal="center" vertical="center"/>
      <protection/>
    </xf>
    <xf numFmtId="173" fontId="34" fillId="0" borderId="27" xfId="26" applyNumberFormat="1" applyFont="1" applyBorder="1" applyAlignment="1">
      <alignment horizontal="center" vertical="center"/>
      <protection/>
    </xf>
    <xf numFmtId="173" fontId="19" fillId="0" borderId="49" xfId="26" applyNumberFormat="1" applyFont="1" applyBorder="1" applyAlignment="1">
      <alignment horizontal="center" vertical="center"/>
      <protection/>
    </xf>
    <xf numFmtId="165" fontId="19" fillId="0" borderId="3" xfId="26" applyNumberFormat="1" applyFont="1" applyBorder="1" applyAlignment="1">
      <alignment horizontal="center" vertical="center"/>
      <protection/>
    </xf>
    <xf numFmtId="165" fontId="19" fillId="0" borderId="5" xfId="26" applyNumberFormat="1" applyFont="1" applyBorder="1" applyAlignment="1">
      <alignment horizontal="center" vertical="center"/>
      <protection/>
    </xf>
    <xf numFmtId="0" fontId="17" fillId="0" borderId="64" xfId="26" applyFont="1" applyBorder="1" applyAlignment="1">
      <alignment horizontal="center" vertical="center" wrapText="1"/>
      <protection/>
    </xf>
    <xf numFmtId="0" fontId="17" fillId="0" borderId="16" xfId="26" applyFont="1" applyBorder="1" applyAlignment="1">
      <alignment horizontal="center" vertical="center" wrapText="1"/>
      <protection/>
    </xf>
    <xf numFmtId="0" fontId="17" fillId="0" borderId="3" xfId="26" applyFont="1" applyBorder="1" applyAlignment="1">
      <alignment horizontal="center" vertical="center" wrapText="1"/>
      <protection/>
    </xf>
    <xf numFmtId="0" fontId="25" fillId="0" borderId="17" xfId="26" applyFont="1" applyBorder="1" applyAlignment="1">
      <alignment horizontal="center" vertical="center" wrapText="1"/>
      <protection/>
    </xf>
    <xf numFmtId="0" fontId="25" fillId="0" borderId="24" xfId="26" applyFont="1" applyBorder="1" applyAlignment="1">
      <alignment horizontal="center" vertical="center" wrapText="1"/>
      <protection/>
    </xf>
    <xf numFmtId="0" fontId="17" fillId="0" borderId="36" xfId="26" applyFont="1" applyBorder="1" applyAlignment="1">
      <alignment horizontal="center" vertical="center" wrapText="1"/>
      <protection/>
    </xf>
    <xf numFmtId="0" fontId="17" fillId="0" borderId="65" xfId="26" applyFont="1" applyBorder="1" applyAlignment="1">
      <alignment horizontal="center" vertical="center" wrapText="1"/>
      <protection/>
    </xf>
    <xf numFmtId="0" fontId="17" fillId="0" borderId="11" xfId="26" applyFont="1" applyBorder="1" applyAlignment="1">
      <alignment horizontal="center" vertical="center" wrapText="1"/>
      <protection/>
    </xf>
    <xf numFmtId="0" fontId="21" fillId="0" borderId="63" xfId="26" applyFont="1" applyBorder="1" applyAlignment="1">
      <alignment horizontal="center" vertical="center" wrapText="1"/>
      <protection/>
    </xf>
    <xf numFmtId="173" fontId="16" fillId="0" borderId="19" xfId="26" applyNumberFormat="1" applyFont="1" applyBorder="1" applyAlignment="1">
      <alignment horizontal="center" vertical="center"/>
      <protection/>
    </xf>
    <xf numFmtId="173" fontId="16" fillId="0" borderId="26" xfId="26" applyNumberFormat="1" applyFont="1" applyBorder="1" applyAlignment="1">
      <alignment horizontal="center" vertical="center"/>
      <protection/>
    </xf>
    <xf numFmtId="0" fontId="21" fillId="0" borderId="62" xfId="26" applyFont="1" applyBorder="1" applyAlignment="1">
      <alignment horizontal="center" vertical="center" wrapText="1"/>
      <protection/>
    </xf>
    <xf numFmtId="0" fontId="9" fillId="0" borderId="46" xfId="26" applyBorder="1" applyAlignment="1">
      <alignment horizontal="center" vertical="center"/>
      <protection/>
    </xf>
    <xf numFmtId="173" fontId="12" fillId="0" borderId="62" xfId="26" applyNumberFormat="1" applyFont="1" applyBorder="1" applyAlignment="1">
      <alignment horizontal="center" vertical="center"/>
      <protection/>
    </xf>
    <xf numFmtId="173" fontId="9" fillId="0" borderId="62" xfId="26" applyNumberFormat="1" applyFont="1" applyBorder="1" applyAlignment="1">
      <alignment horizontal="center" vertical="center"/>
      <protection/>
    </xf>
    <xf numFmtId="165" fontId="9" fillId="0" borderId="62" xfId="26" applyNumberFormat="1" applyFont="1" applyBorder="1" applyAlignment="1">
      <alignment horizontal="center" vertical="center"/>
      <protection/>
    </xf>
    <xf numFmtId="173" fontId="12" fillId="0" borderId="66" xfId="26" applyNumberFormat="1" applyFont="1" applyBorder="1" applyAlignment="1">
      <alignment horizontal="center" vertical="center"/>
      <protection/>
    </xf>
    <xf numFmtId="173" fontId="9" fillId="0" borderId="66" xfId="26" applyNumberFormat="1" applyFont="1" applyBorder="1" applyAlignment="1">
      <alignment horizontal="center" vertical="center"/>
      <protection/>
    </xf>
    <xf numFmtId="0" fontId="9" fillId="0" borderId="59" xfId="26" applyFont="1" applyBorder="1">
      <alignment/>
      <protection/>
    </xf>
    <xf numFmtId="0" fontId="12" fillId="0" borderId="67" xfId="26" applyFont="1" applyBorder="1">
      <alignment/>
      <protection/>
    </xf>
    <xf numFmtId="0" fontId="9" fillId="0" borderId="5" xfId="26" applyFont="1" applyBorder="1">
      <alignment/>
      <protection/>
    </xf>
    <xf numFmtId="3" fontId="9" fillId="0" borderId="0" xfId="26" applyNumberFormat="1" applyBorder="1">
      <alignment/>
      <protection/>
    </xf>
    <xf numFmtId="0" fontId="9" fillId="0" borderId="3" xfId="26" applyFont="1" applyBorder="1">
      <alignment/>
      <protection/>
    </xf>
    <xf numFmtId="3" fontId="9" fillId="0" borderId="62" xfId="26" applyNumberFormat="1" applyBorder="1">
      <alignment/>
      <protection/>
    </xf>
    <xf numFmtId="177" fontId="9" fillId="0" borderId="62" xfId="26" applyNumberFormat="1" applyBorder="1">
      <alignment/>
      <protection/>
    </xf>
    <xf numFmtId="3" fontId="9" fillId="0" borderId="63" xfId="26" applyNumberFormat="1" applyBorder="1">
      <alignment/>
      <protection/>
    </xf>
    <xf numFmtId="3" fontId="9" fillId="0" borderId="8" xfId="26" applyNumberFormat="1" applyBorder="1">
      <alignment/>
      <protection/>
    </xf>
    <xf numFmtId="3" fontId="9" fillId="0" borderId="15" xfId="26" applyNumberFormat="1" applyBorder="1">
      <alignment/>
      <protection/>
    </xf>
    <xf numFmtId="0" fontId="12" fillId="0" borderId="46" xfId="26" applyFont="1" applyBorder="1">
      <alignment/>
      <protection/>
    </xf>
    <xf numFmtId="173" fontId="12" fillId="0" borderId="68" xfId="26" applyNumberFormat="1" applyFont="1" applyBorder="1" applyAlignment="1">
      <alignment horizontal="center" vertical="center"/>
      <protection/>
    </xf>
    <xf numFmtId="173" fontId="16" fillId="0" borderId="62" xfId="26" applyNumberFormat="1" applyFont="1" applyBorder="1" applyAlignment="1">
      <alignment horizontal="center" vertical="center"/>
      <protection/>
    </xf>
    <xf numFmtId="173" fontId="16" fillId="0" borderId="63" xfId="26" applyNumberFormat="1" applyFont="1" applyBorder="1" applyAlignment="1">
      <alignment horizontal="center" vertical="center"/>
      <protection/>
    </xf>
    <xf numFmtId="173" fontId="12" fillId="0" borderId="63" xfId="26" applyNumberFormat="1" applyFont="1" applyBorder="1" applyAlignment="1">
      <alignment horizontal="center" vertical="center"/>
      <protection/>
    </xf>
    <xf numFmtId="173" fontId="12" fillId="0" borderId="46" xfId="26" applyNumberFormat="1" applyFont="1" applyBorder="1" applyAlignment="1">
      <alignment horizontal="center" vertical="center"/>
      <protection/>
    </xf>
    <xf numFmtId="165" fontId="12" fillId="0" borderId="66" xfId="26" applyNumberFormat="1" applyFont="1" applyBorder="1" applyAlignment="1">
      <alignment horizontal="center" vertical="center"/>
      <protection/>
    </xf>
    <xf numFmtId="165" fontId="12" fillId="0" borderId="68" xfId="26" applyNumberFormat="1" applyFont="1" applyBorder="1" applyAlignment="1">
      <alignment horizontal="center" vertical="center"/>
      <protection/>
    </xf>
    <xf numFmtId="165" fontId="16" fillId="0" borderId="62" xfId="26" applyNumberFormat="1" applyFont="1" applyBorder="1" applyAlignment="1">
      <alignment horizontal="center" vertical="center"/>
      <protection/>
    </xf>
    <xf numFmtId="165" fontId="16" fillId="0" borderId="63" xfId="26" applyNumberFormat="1" applyFont="1" applyBorder="1" applyAlignment="1">
      <alignment horizontal="center" vertical="center"/>
      <protection/>
    </xf>
    <xf numFmtId="165" fontId="12" fillId="0" borderId="63" xfId="26" applyNumberFormat="1" applyFont="1" applyBorder="1" applyAlignment="1">
      <alignment horizontal="center" vertical="center"/>
      <protection/>
    </xf>
    <xf numFmtId="165" fontId="12" fillId="0" borderId="46" xfId="26" applyNumberFormat="1" applyFont="1" applyBorder="1" applyAlignment="1">
      <alignment horizontal="center" vertical="center"/>
      <protection/>
    </xf>
    <xf numFmtId="165" fontId="12" fillId="0" borderId="62" xfId="26" applyNumberFormat="1" applyFont="1" applyBorder="1" applyAlignment="1">
      <alignment horizontal="center" vertical="center"/>
      <protection/>
    </xf>
    <xf numFmtId="177" fontId="9" fillId="0" borderId="0" xfId="26" applyNumberFormat="1" applyBorder="1">
      <alignment/>
      <protection/>
    </xf>
    <xf numFmtId="3" fontId="9" fillId="0" borderId="13" xfId="26" applyNumberFormat="1" applyBorder="1">
      <alignment/>
      <protection/>
    </xf>
    <xf numFmtId="173" fontId="9" fillId="0" borderId="69" xfId="26" applyNumberFormat="1" applyFont="1" applyBorder="1" applyAlignment="1">
      <alignment horizontal="center" vertical="center"/>
      <protection/>
    </xf>
    <xf numFmtId="179" fontId="12" fillId="0" borderId="62" xfId="26" applyNumberFormat="1" applyFont="1" applyBorder="1" applyAlignment="1">
      <alignment horizontal="center" vertical="center"/>
      <protection/>
    </xf>
    <xf numFmtId="173" fontId="9" fillId="0" borderId="70" xfId="26" applyNumberFormat="1" applyFont="1" applyBorder="1" applyAlignment="1">
      <alignment horizontal="center" vertical="center"/>
      <protection/>
    </xf>
    <xf numFmtId="165" fontId="12" fillId="0" borderId="71" xfId="26" applyNumberFormat="1" applyFont="1" applyBorder="1" applyAlignment="1">
      <alignment horizontal="center" vertical="center"/>
      <protection/>
    </xf>
    <xf numFmtId="164" fontId="9" fillId="0" borderId="70" xfId="26" applyNumberFormat="1" applyFont="1" applyBorder="1" applyAlignment="1">
      <alignment horizontal="center" vertical="center"/>
      <protection/>
    </xf>
    <xf numFmtId="164" fontId="12" fillId="0" borderId="70" xfId="26" applyNumberFormat="1" applyFont="1" applyBorder="1" applyAlignment="1">
      <alignment horizontal="center" vertical="center"/>
      <protection/>
    </xf>
    <xf numFmtId="173" fontId="9" fillId="0" borderId="62" xfId="26" applyNumberFormat="1" applyBorder="1" applyAlignment="1">
      <alignment horizontal="center" vertical="center"/>
      <protection/>
    </xf>
    <xf numFmtId="173" fontId="12" fillId="0" borderId="0" xfId="26" applyNumberFormat="1" applyFont="1">
      <alignment/>
      <protection/>
    </xf>
    <xf numFmtId="0" fontId="12" fillId="0" borderId="72" xfId="26" applyFont="1" applyBorder="1" applyAlignment="1">
      <alignment horizontal="center" vertical="center" wrapText="1"/>
      <protection/>
    </xf>
    <xf numFmtId="0" fontId="9" fillId="0" borderId="73" xfId="26" applyFont="1" applyBorder="1" applyAlignment="1">
      <alignment horizontal="center" vertical="center" wrapText="1"/>
      <protection/>
    </xf>
    <xf numFmtId="0" fontId="9" fillId="0" borderId="74" xfId="26" applyFont="1" applyBorder="1" applyAlignment="1">
      <alignment horizontal="center" vertical="center" wrapText="1"/>
      <protection/>
    </xf>
    <xf numFmtId="165" fontId="9" fillId="0" borderId="49" xfId="26" applyNumberFormat="1" applyFont="1" applyBorder="1" applyAlignment="1">
      <alignment horizontal="center" vertical="center"/>
      <protection/>
    </xf>
    <xf numFmtId="165" fontId="9" fillId="0" borderId="60" xfId="26" applyNumberFormat="1" applyFont="1" applyBorder="1" applyAlignment="1">
      <alignment horizontal="center" vertical="center"/>
      <protection/>
    </xf>
    <xf numFmtId="165" fontId="9" fillId="0" borderId="50" xfId="26" applyNumberFormat="1" applyFont="1" applyBorder="1" applyAlignment="1">
      <alignment horizontal="center" vertical="center"/>
      <protection/>
    </xf>
    <xf numFmtId="165" fontId="9" fillId="0" borderId="61" xfId="26" applyNumberFormat="1" applyFont="1" applyBorder="1" applyAlignment="1">
      <alignment horizontal="center" vertical="center"/>
      <protection/>
    </xf>
    <xf numFmtId="165" fontId="9" fillId="0" borderId="68" xfId="26" applyNumberFormat="1" applyFont="1" applyBorder="1" applyAlignment="1">
      <alignment horizontal="center" vertical="center"/>
      <protection/>
    </xf>
    <xf numFmtId="165" fontId="9" fillId="0" borderId="75" xfId="26" applyNumberFormat="1" applyFont="1" applyBorder="1" applyAlignment="1">
      <alignment horizontal="center" vertical="center"/>
      <protection/>
    </xf>
    <xf numFmtId="0" fontId="12" fillId="0" borderId="73" xfId="26" applyFont="1" applyBorder="1" applyAlignment="1">
      <alignment horizontal="center" vertical="center" wrapText="1"/>
      <protection/>
    </xf>
    <xf numFmtId="0" fontId="12" fillId="0" borderId="74" xfId="26" applyFont="1" applyBorder="1" applyAlignment="1">
      <alignment horizontal="center" vertical="center" wrapText="1"/>
      <protection/>
    </xf>
    <xf numFmtId="173" fontId="9" fillId="0" borderId="48" xfId="26" applyNumberFormat="1" applyFont="1" applyBorder="1" applyAlignment="1">
      <alignment horizontal="center" vertical="center"/>
      <protection/>
    </xf>
    <xf numFmtId="173" fontId="9" fillId="0" borderId="60" xfId="26" applyNumberFormat="1" applyFont="1" applyBorder="1" applyAlignment="1">
      <alignment horizontal="center" vertical="center"/>
      <protection/>
    </xf>
    <xf numFmtId="173" fontId="9" fillId="0" borderId="49" xfId="26" applyNumberFormat="1" applyFont="1" applyBorder="1" applyAlignment="1">
      <alignment horizontal="center" vertical="center"/>
      <protection/>
    </xf>
    <xf numFmtId="173" fontId="9" fillId="0" borderId="50" xfId="26" applyNumberFormat="1" applyFont="1" applyBorder="1" applyAlignment="1">
      <alignment horizontal="center" vertical="center"/>
      <protection/>
    </xf>
    <xf numFmtId="173" fontId="9" fillId="0" borderId="61" xfId="26" applyNumberFormat="1" applyFont="1" applyBorder="1" applyAlignment="1">
      <alignment horizontal="center" vertical="center"/>
      <protection/>
    </xf>
    <xf numFmtId="173" fontId="9" fillId="0" borderId="68" xfId="26" applyNumberFormat="1" applyFont="1" applyBorder="1" applyAlignment="1">
      <alignment horizontal="center" vertical="center"/>
      <protection/>
    </xf>
    <xf numFmtId="173" fontId="9" fillId="0" borderId="75" xfId="26" applyNumberFormat="1" applyFont="1" applyBorder="1" applyAlignment="1">
      <alignment horizontal="center" vertical="center"/>
      <protection/>
    </xf>
    <xf numFmtId="165" fontId="9" fillId="0" borderId="63" xfId="26" applyNumberFormat="1" applyFont="1" applyBorder="1" applyAlignment="1">
      <alignment horizontal="center" vertical="center"/>
      <protection/>
    </xf>
    <xf numFmtId="0" fontId="12" fillId="0" borderId="76" xfId="26" applyFont="1" applyBorder="1" applyAlignment="1">
      <alignment horizontal="center" vertical="center" wrapText="1"/>
      <protection/>
    </xf>
    <xf numFmtId="164" fontId="9" fillId="0" borderId="77" xfId="26" applyNumberFormat="1" applyFont="1" applyBorder="1" applyAlignment="1">
      <alignment horizontal="center" vertical="center"/>
      <protection/>
    </xf>
    <xf numFmtId="173" fontId="9" fillId="0" borderId="78" xfId="26" applyNumberFormat="1" applyFont="1" applyBorder="1" applyAlignment="1">
      <alignment horizontal="center" vertical="center"/>
      <protection/>
    </xf>
    <xf numFmtId="173" fontId="9" fillId="0" borderId="79" xfId="26" applyNumberFormat="1" applyFont="1" applyBorder="1" applyAlignment="1">
      <alignment horizontal="center" vertical="center"/>
      <protection/>
    </xf>
    <xf numFmtId="0" fontId="12" fillId="0" borderId="43" xfId="26" applyFont="1" applyBorder="1">
      <alignment/>
      <protection/>
    </xf>
    <xf numFmtId="3" fontId="9" fillId="0" borderId="44" xfId="26" applyNumberFormat="1" applyBorder="1">
      <alignment/>
      <protection/>
    </xf>
    <xf numFmtId="3" fontId="9" fillId="0" borderId="45" xfId="26" applyNumberFormat="1" applyBorder="1">
      <alignment/>
      <protection/>
    </xf>
    <xf numFmtId="173" fontId="12" fillId="0" borderId="69" xfId="26" applyNumberFormat="1" applyFont="1" applyBorder="1" applyAlignment="1">
      <alignment horizontal="center" vertical="center"/>
      <protection/>
    </xf>
    <xf numFmtId="165" fontId="12" fillId="0" borderId="70" xfId="26" applyNumberFormat="1" applyFont="1" applyBorder="1" applyAlignment="1">
      <alignment horizontal="center" vertical="center"/>
      <protection/>
    </xf>
    <xf numFmtId="165" fontId="9" fillId="0" borderId="71" xfId="26" applyNumberFormat="1" applyBorder="1" applyAlignment="1">
      <alignment horizontal="center" vertical="center"/>
      <protection/>
    </xf>
    <xf numFmtId="165" fontId="9" fillId="0" borderId="62" xfId="26" applyNumberFormat="1" applyBorder="1" applyAlignment="1">
      <alignment horizontal="center" vertical="center"/>
      <protection/>
    </xf>
    <xf numFmtId="165" fontId="9" fillId="0" borderId="63" xfId="26" applyNumberFormat="1" applyBorder="1" applyAlignment="1">
      <alignment horizontal="center" vertical="center"/>
      <protection/>
    </xf>
    <xf numFmtId="0" fontId="9" fillId="0" borderId="0" xfId="26" applyBorder="1">
      <alignment/>
      <protection/>
    </xf>
    <xf numFmtId="0" fontId="20" fillId="0" borderId="0" xfId="26" applyFont="1" applyBorder="1" applyAlignment="1">
      <alignment horizontal="center" vertical="center"/>
      <protection/>
    </xf>
    <xf numFmtId="3" fontId="19" fillId="0" borderId="0" xfId="26" applyNumberFormat="1" applyFont="1" applyBorder="1" applyAlignment="1">
      <alignment horizontal="center" vertical="center"/>
      <protection/>
    </xf>
    <xf numFmtId="0" fontId="9" fillId="0" borderId="5" xfId="26" applyFont="1" applyBorder="1">
      <alignment/>
      <protection/>
    </xf>
    <xf numFmtId="177" fontId="9" fillId="0" borderId="8" xfId="26" applyNumberFormat="1" applyBorder="1">
      <alignment/>
      <protection/>
    </xf>
    <xf numFmtId="0" fontId="9" fillId="0" borderId="44" xfId="26" applyFont="1" applyBorder="1">
      <alignment/>
      <protection/>
    </xf>
    <xf numFmtId="0" fontId="20" fillId="0" borderId="46" xfId="26" applyFont="1" applyBorder="1" applyAlignment="1">
      <alignment horizontal="center" vertical="center"/>
      <protection/>
    </xf>
    <xf numFmtId="173" fontId="19" fillId="0" borderId="62" xfId="26" applyNumberFormat="1" applyFont="1" applyBorder="1" applyAlignment="1">
      <alignment horizontal="center" vertical="center"/>
      <protection/>
    </xf>
    <xf numFmtId="173" fontId="20" fillId="0" borderId="62" xfId="26" applyNumberFormat="1" applyFont="1" applyBorder="1" applyAlignment="1">
      <alignment horizontal="center" vertical="center"/>
      <protection/>
    </xf>
    <xf numFmtId="173" fontId="19" fillId="0" borderId="63" xfId="26" applyNumberFormat="1" applyFont="1" applyBorder="1" applyAlignment="1">
      <alignment horizontal="center" vertical="center"/>
      <protection/>
    </xf>
    <xf numFmtId="173" fontId="19" fillId="0" borderId="46" xfId="26" applyNumberFormat="1" applyFont="1" applyBorder="1" applyAlignment="1">
      <alignment horizontal="center" vertical="center"/>
      <protection/>
    </xf>
    <xf numFmtId="173" fontId="20" fillId="0" borderId="70" xfId="26" applyNumberFormat="1" applyFont="1" applyBorder="1" applyAlignment="1">
      <alignment horizontal="center" vertical="center"/>
      <protection/>
    </xf>
    <xf numFmtId="173" fontId="20" fillId="0" borderId="63" xfId="26" applyNumberFormat="1" applyFont="1" applyBorder="1" applyAlignment="1">
      <alignment horizontal="center" vertical="center"/>
      <protection/>
    </xf>
    <xf numFmtId="173" fontId="19" fillId="0" borderId="70" xfId="26" applyNumberFormat="1" applyFont="1" applyBorder="1" applyAlignment="1">
      <alignment horizontal="center" vertical="center"/>
      <protection/>
    </xf>
    <xf numFmtId="173" fontId="20" fillId="0" borderId="71" xfId="26" applyNumberFormat="1" applyFont="1" applyBorder="1" applyAlignment="1">
      <alignment horizontal="center" vertical="center"/>
      <protection/>
    </xf>
    <xf numFmtId="173" fontId="20" fillId="0" borderId="80" xfId="26" applyNumberFormat="1" applyFont="1" applyBorder="1" applyAlignment="1">
      <alignment horizontal="center" vertical="center"/>
      <protection/>
    </xf>
    <xf numFmtId="173" fontId="24" fillId="0" borderId="62" xfId="26" applyNumberFormat="1" applyFont="1" applyBorder="1" applyAlignment="1">
      <alignment horizontal="center" vertical="center"/>
      <protection/>
    </xf>
    <xf numFmtId="173" fontId="24" fillId="0" borderId="63" xfId="26" applyNumberFormat="1" applyFont="1" applyBorder="1" applyAlignment="1">
      <alignment horizontal="center" vertical="center"/>
      <protection/>
    </xf>
    <xf numFmtId="165" fontId="23" fillId="0" borderId="15" xfId="0" applyNumberFormat="1" applyFont="1" applyBorder="1" applyAlignment="1">
      <alignment horizontal="center" vertical="center"/>
    </xf>
    <xf numFmtId="165" fontId="9" fillId="0" borderId="71" xfId="26" applyNumberFormat="1" applyFont="1" applyBorder="1" applyAlignment="1">
      <alignment horizontal="center" vertical="center"/>
      <protection/>
    </xf>
    <xf numFmtId="173" fontId="12" fillId="0" borderId="70" xfId="26" applyNumberFormat="1" applyFont="1" applyBorder="1" applyAlignment="1">
      <alignment horizontal="center" vertical="center"/>
      <protection/>
    </xf>
    <xf numFmtId="164" fontId="9" fillId="0" borderId="62" xfId="26" applyNumberFormat="1" applyFont="1" applyBorder="1" applyAlignment="1">
      <alignment horizontal="center" vertical="center"/>
      <protection/>
    </xf>
    <xf numFmtId="164" fontId="12" fillId="0" borderId="62" xfId="26" applyNumberFormat="1" applyFont="1" applyBorder="1" applyAlignment="1">
      <alignment horizontal="center" vertical="center"/>
      <protection/>
    </xf>
    <xf numFmtId="164" fontId="9" fillId="0" borderId="62" xfId="26" applyNumberFormat="1" applyBorder="1" applyAlignment="1">
      <alignment horizontal="center" vertical="center"/>
      <protection/>
    </xf>
    <xf numFmtId="164" fontId="9" fillId="0" borderId="63" xfId="26" applyNumberFormat="1" applyBorder="1" applyAlignment="1">
      <alignment horizontal="center" vertical="center"/>
      <protection/>
    </xf>
    <xf numFmtId="177" fontId="9" fillId="0" borderId="63" xfId="26" applyNumberFormat="1" applyBorder="1">
      <alignment/>
      <protection/>
    </xf>
    <xf numFmtId="177" fontId="9" fillId="0" borderId="15" xfId="26" applyNumberFormat="1" applyBorder="1">
      <alignment/>
      <protection/>
    </xf>
    <xf numFmtId="173" fontId="9" fillId="0" borderId="71" xfId="26" applyNumberFormat="1" applyFont="1" applyBorder="1" applyAlignment="1">
      <alignment horizontal="center" vertical="center"/>
      <protection/>
    </xf>
    <xf numFmtId="9" fontId="9" fillId="0" borderId="62" xfId="26" applyNumberFormat="1" applyFont="1" applyBorder="1" applyAlignment="1">
      <alignment horizontal="center" vertical="center"/>
      <protection/>
    </xf>
    <xf numFmtId="164" fontId="12" fillId="0" borderId="46" xfId="26" applyNumberFormat="1" applyFont="1" applyBorder="1" applyAlignment="1">
      <alignment horizontal="center" vertical="center"/>
      <protection/>
    </xf>
    <xf numFmtId="164" fontId="12" fillId="0" borderId="63" xfId="26" applyNumberFormat="1" applyFont="1" applyBorder="1" applyAlignment="1">
      <alignment horizontal="center" vertical="center"/>
      <protection/>
    </xf>
    <xf numFmtId="173" fontId="12" fillId="0" borderId="71" xfId="26" applyNumberFormat="1" applyFont="1" applyBorder="1" applyAlignment="1">
      <alignment horizontal="center" vertical="center"/>
      <protection/>
    </xf>
    <xf numFmtId="173" fontId="12" fillId="0" borderId="80" xfId="26" applyNumberFormat="1" applyFont="1" applyBorder="1" applyAlignment="1">
      <alignment horizontal="center" vertical="center"/>
      <protection/>
    </xf>
    <xf numFmtId="173" fontId="34" fillId="0" borderId="62" xfId="26" applyNumberFormat="1" applyFont="1" applyBorder="1" applyAlignment="1">
      <alignment horizontal="center" vertical="center"/>
      <protection/>
    </xf>
    <xf numFmtId="173" fontId="34" fillId="0" borderId="71" xfId="26" applyNumberFormat="1" applyFont="1" applyBorder="1" applyAlignment="1">
      <alignment horizontal="center" vertical="center"/>
      <protection/>
    </xf>
    <xf numFmtId="165" fontId="19" fillId="0" borderId="46" xfId="26" applyNumberFormat="1" applyFont="1" applyBorder="1" applyAlignment="1">
      <alignment horizontal="center" vertical="center"/>
      <protection/>
    </xf>
    <xf numFmtId="173" fontId="16" fillId="0" borderId="70" xfId="26" applyNumberFormat="1" applyFont="1" applyBorder="1" applyAlignment="1">
      <alignment horizontal="center" vertical="center"/>
      <protection/>
    </xf>
    <xf numFmtId="9" fontId="9" fillId="0" borderId="63" xfId="26" applyNumberFormat="1" applyBorder="1" applyAlignment="1">
      <alignment horizontal="center" vertical="center"/>
      <protection/>
    </xf>
    <xf numFmtId="0" fontId="35" fillId="0" borderId="33" xfId="26" applyFont="1" applyBorder="1" applyAlignment="1">
      <alignment horizontal="center" vertical="center" wrapText="1"/>
      <protection/>
    </xf>
    <xf numFmtId="173" fontId="16" fillId="0" borderId="5" xfId="26" applyNumberFormat="1" applyFont="1" applyBorder="1" applyAlignment="1">
      <alignment horizontal="center" vertical="center"/>
      <protection/>
    </xf>
    <xf numFmtId="165" fontId="9" fillId="0" borderId="0" xfId="26" applyNumberFormat="1" applyFont="1" applyBorder="1" applyAlignment="1">
      <alignment horizontal="center"/>
      <protection/>
    </xf>
    <xf numFmtId="0" fontId="27" fillId="0" borderId="28" xfId="26" applyFont="1" applyBorder="1" applyAlignment="1">
      <alignment horizontal="center" vertical="center" wrapText="1"/>
      <protection/>
    </xf>
    <xf numFmtId="0" fontId="36" fillId="0" borderId="28" xfId="26" applyFont="1" applyBorder="1" applyAlignment="1">
      <alignment horizontal="center" vertical="center" wrapText="1"/>
      <protection/>
    </xf>
    <xf numFmtId="0" fontId="27" fillId="0" borderId="17" xfId="26" applyFont="1" applyBorder="1" applyAlignment="1">
      <alignment horizontal="center" vertical="center" wrapText="1"/>
      <protection/>
    </xf>
    <xf numFmtId="0" fontId="27" fillId="0" borderId="16" xfId="26" applyFont="1" applyBorder="1" applyAlignment="1">
      <alignment horizontal="center" vertical="center" wrapText="1"/>
      <protection/>
    </xf>
    <xf numFmtId="0" fontId="27" fillId="0" borderId="24" xfId="26" applyFont="1" applyBorder="1" applyAlignment="1">
      <alignment horizontal="center" vertical="center" wrapText="1"/>
      <protection/>
    </xf>
    <xf numFmtId="0" fontId="27" fillId="0" borderId="34" xfId="26" applyFont="1" applyBorder="1" applyAlignment="1">
      <alignment horizontal="center" vertical="center" wrapText="1"/>
      <protection/>
    </xf>
    <xf numFmtId="0" fontId="27" fillId="0" borderId="22" xfId="26" applyFont="1" applyBorder="1" applyAlignment="1">
      <alignment horizontal="center" vertical="center" wrapText="1"/>
      <protection/>
    </xf>
    <xf numFmtId="0" fontId="36" fillId="0" borderId="17" xfId="26" applyFont="1" applyBorder="1" applyAlignment="1">
      <alignment horizontal="center" vertical="center" wrapText="1"/>
      <protection/>
    </xf>
    <xf numFmtId="0" fontId="36" fillId="0" borderId="16" xfId="26" applyFont="1" applyBorder="1" applyAlignment="1">
      <alignment horizontal="center" vertical="center" wrapText="1"/>
      <protection/>
    </xf>
    <xf numFmtId="0" fontId="36" fillId="0" borderId="24" xfId="26" applyFont="1" applyBorder="1" applyAlignment="1">
      <alignment horizontal="center" vertical="center" wrapText="1"/>
      <protection/>
    </xf>
    <xf numFmtId="0" fontId="37" fillId="0" borderId="17" xfId="26" applyFont="1" applyBorder="1" applyAlignment="1">
      <alignment horizontal="center" vertical="center" wrapText="1"/>
      <protection/>
    </xf>
    <xf numFmtId="0" fontId="29" fillId="0" borderId="34" xfId="26" applyFont="1" applyBorder="1" applyAlignment="1">
      <alignment horizontal="center" vertical="center" wrapText="1"/>
      <protection/>
    </xf>
    <xf numFmtId="0" fontId="29" fillId="0" borderId="24" xfId="26" applyFont="1" applyBorder="1" applyAlignment="1">
      <alignment horizontal="center" vertical="center" wrapText="1"/>
      <protection/>
    </xf>
    <xf numFmtId="0" fontId="38" fillId="0" borderId="17" xfId="26" applyFont="1" applyBorder="1" applyAlignment="1">
      <alignment horizontal="center" vertical="center" wrapText="1"/>
      <protection/>
    </xf>
    <xf numFmtId="173" fontId="9" fillId="0" borderId="62" xfId="26" applyNumberFormat="1" applyBorder="1">
      <alignment/>
      <protection/>
    </xf>
    <xf numFmtId="0" fontId="38" fillId="0" borderId="24" xfId="26" applyFont="1" applyBorder="1" applyAlignment="1">
      <alignment horizontal="center" vertical="center" wrapText="1"/>
      <protection/>
    </xf>
    <xf numFmtId="0" fontId="37" fillId="0" borderId="3" xfId="26" applyFont="1" applyBorder="1" applyAlignment="1">
      <alignment horizontal="center" vertical="center" wrapText="1"/>
      <protection/>
    </xf>
    <xf numFmtId="0" fontId="37" fillId="0" borderId="0" xfId="26" applyFont="1" applyBorder="1" applyAlignment="1">
      <alignment horizontal="center" vertical="center" wrapText="1"/>
      <protection/>
    </xf>
    <xf numFmtId="0" fontId="37" fillId="0" borderId="1" xfId="26" applyFont="1" applyBorder="1" applyAlignment="1">
      <alignment horizontal="center" vertical="center" wrapText="1"/>
      <protection/>
    </xf>
    <xf numFmtId="0" fontId="37" fillId="0" borderId="19" xfId="26" applyFont="1" applyBorder="1" applyAlignment="1">
      <alignment horizontal="center" vertical="center" wrapText="1"/>
      <protection/>
    </xf>
    <xf numFmtId="0" fontId="37" fillId="0" borderId="18" xfId="26" applyFont="1" applyBorder="1" applyAlignment="1">
      <alignment horizontal="center" vertical="center" wrapText="1"/>
      <protection/>
    </xf>
    <xf numFmtId="0" fontId="37" fillId="0" borderId="23" xfId="26" applyFont="1" applyBorder="1" applyAlignment="1">
      <alignment horizontal="center" vertical="center" wrapText="1"/>
      <protection/>
    </xf>
    <xf numFmtId="0" fontId="37" fillId="0" borderId="40" xfId="26" applyFont="1" applyBorder="1" applyAlignment="1">
      <alignment horizontal="center" vertical="center" wrapText="1"/>
      <protection/>
    </xf>
    <xf numFmtId="0" fontId="37" fillId="0" borderId="13" xfId="26" applyFont="1" applyBorder="1" applyAlignment="1">
      <alignment horizontal="center" vertical="center" wrapText="1"/>
      <protection/>
    </xf>
    <xf numFmtId="0" fontId="14" fillId="0" borderId="81" xfId="26" applyFont="1" applyBorder="1" applyAlignment="1">
      <alignment horizontal="center" vertical="center" wrapText="1"/>
      <protection/>
    </xf>
    <xf numFmtId="0" fontId="14" fillId="0" borderId="82" xfId="26" applyFont="1" applyBorder="1" applyAlignment="1">
      <alignment horizontal="center" vertical="center" wrapText="1"/>
      <protection/>
    </xf>
    <xf numFmtId="0" fontId="14" fillId="0" borderId="83" xfId="26" applyFont="1" applyBorder="1" applyAlignment="1">
      <alignment horizontal="center" vertical="center" wrapText="1"/>
      <protection/>
    </xf>
    <xf numFmtId="164" fontId="9" fillId="0" borderId="66" xfId="26" applyNumberFormat="1" applyFont="1" applyBorder="1" applyAlignment="1">
      <alignment horizontal="center" vertical="center"/>
      <protection/>
    </xf>
    <xf numFmtId="164" fontId="9" fillId="0" borderId="71" xfId="26" applyNumberFormat="1" applyFont="1" applyBorder="1" applyAlignment="1">
      <alignment horizontal="center" vertical="center"/>
      <protection/>
    </xf>
    <xf numFmtId="164" fontId="9" fillId="0" borderId="63" xfId="26" applyNumberFormat="1" applyFont="1" applyBorder="1" applyAlignment="1">
      <alignment horizontal="center" vertical="center"/>
      <protection/>
    </xf>
    <xf numFmtId="164" fontId="12" fillId="0" borderId="84" xfId="26" applyNumberFormat="1" applyFont="1" applyBorder="1" applyAlignment="1">
      <alignment horizontal="center" vertical="center"/>
      <protection/>
    </xf>
    <xf numFmtId="9" fontId="12" fillId="0" borderId="66" xfId="26" applyNumberFormat="1" applyFont="1" applyBorder="1" applyAlignment="1">
      <alignment horizontal="center" vertical="center"/>
      <protection/>
    </xf>
    <xf numFmtId="9" fontId="12" fillId="0" borderId="62" xfId="26" applyNumberFormat="1" applyFont="1" applyBorder="1" applyAlignment="1">
      <alignment horizontal="center" vertical="center"/>
      <protection/>
    </xf>
    <xf numFmtId="9" fontId="9" fillId="0" borderId="71" xfId="26" applyNumberFormat="1" applyFont="1" applyBorder="1" applyAlignment="1">
      <alignment horizontal="center" vertical="center"/>
      <protection/>
    </xf>
    <xf numFmtId="9" fontId="9" fillId="0" borderId="63" xfId="26" applyNumberFormat="1" applyFont="1" applyBorder="1" applyAlignment="1">
      <alignment horizontal="center" vertical="center"/>
      <protection/>
    </xf>
    <xf numFmtId="3" fontId="9" fillId="0" borderId="0" xfId="26" applyNumberFormat="1" applyFont="1" applyAlignment="1">
      <alignment horizontal="center"/>
      <protection/>
    </xf>
    <xf numFmtId="9" fontId="12" fillId="0" borderId="67" xfId="26" applyNumberFormat="1" applyFont="1" applyBorder="1" applyAlignment="1">
      <alignment horizontal="center" vertical="center"/>
      <protection/>
    </xf>
    <xf numFmtId="173" fontId="20" fillId="0" borderId="67" xfId="26" applyNumberFormat="1" applyFont="1" applyBorder="1" applyAlignment="1">
      <alignment horizontal="center" vertical="center"/>
      <protection/>
    </xf>
    <xf numFmtId="173" fontId="20" fillId="0" borderId="46" xfId="26" applyNumberFormat="1" applyFont="1" applyBorder="1" applyAlignment="1">
      <alignment horizontal="center" vertical="center"/>
      <protection/>
    </xf>
    <xf numFmtId="165" fontId="19" fillId="0" borderId="63" xfId="26" applyNumberFormat="1" applyFont="1" applyBorder="1" applyAlignment="1">
      <alignment horizontal="center" vertical="center"/>
      <protection/>
    </xf>
    <xf numFmtId="165" fontId="19" fillId="0" borderId="70" xfId="26" applyNumberFormat="1" applyFont="1" applyBorder="1" applyAlignment="1">
      <alignment horizontal="center" vertical="center"/>
      <protection/>
    </xf>
    <xf numFmtId="165" fontId="19" fillId="0" borderId="84" xfId="26" applyNumberFormat="1" applyFont="1" applyBorder="1" applyAlignment="1">
      <alignment horizontal="center" vertical="center"/>
      <protection/>
    </xf>
    <xf numFmtId="9" fontId="33" fillId="0" borderId="46" xfId="26" applyNumberFormat="1" applyFont="1" applyBorder="1" applyAlignment="1">
      <alignment horizontal="center" vertical="center"/>
      <protection/>
    </xf>
    <xf numFmtId="9" fontId="16" fillId="0" borderId="75" xfId="26" applyNumberFormat="1" applyFont="1" applyBorder="1" applyAlignment="1">
      <alignment horizontal="center" vertical="center"/>
      <protection/>
    </xf>
    <xf numFmtId="9" fontId="12" fillId="0" borderId="67" xfId="26" applyNumberFormat="1" applyFont="1" applyBorder="1" applyAlignment="1">
      <alignment horizontal="center" vertical="center"/>
      <protection/>
    </xf>
    <xf numFmtId="9" fontId="9" fillId="0" borderId="68" xfId="26" applyNumberFormat="1" applyFont="1" applyBorder="1" applyAlignment="1">
      <alignment horizontal="center" vertical="center"/>
      <protection/>
    </xf>
    <xf numFmtId="9" fontId="12" fillId="0" borderId="63" xfId="26" applyNumberFormat="1" applyFont="1" applyBorder="1" applyAlignment="1">
      <alignment horizontal="center" vertical="center"/>
      <protection/>
    </xf>
    <xf numFmtId="0" fontId="9" fillId="0" borderId="0" xfId="26" applyFont="1" applyAlignment="1">
      <alignment horizontal="center" vertical="center"/>
      <protection/>
    </xf>
    <xf numFmtId="0" fontId="14" fillId="0" borderId="0" xfId="26" applyFont="1" applyAlignment="1">
      <alignment horizontal="center" vertical="center"/>
      <protection/>
    </xf>
    <xf numFmtId="173" fontId="39" fillId="0" borderId="3" xfId="0" applyNumberFormat="1" applyFont="1" applyBorder="1" applyAlignment="1">
      <alignment horizontal="center" vertical="center"/>
    </xf>
    <xf numFmtId="173" fontId="39" fillId="0" borderId="0" xfId="0" applyNumberFormat="1" applyFont="1" applyBorder="1" applyAlignment="1">
      <alignment horizontal="center" vertical="center"/>
    </xf>
    <xf numFmtId="165" fontId="40" fillId="0" borderId="13" xfId="0" applyNumberFormat="1" applyFont="1" applyBorder="1" applyAlignment="1">
      <alignment horizontal="center" vertical="center"/>
    </xf>
    <xf numFmtId="165" fontId="40" fillId="0" borderId="13" xfId="26" applyNumberFormat="1" applyFont="1" applyBorder="1" applyAlignment="1">
      <alignment horizontal="center" vertical="center"/>
      <protection/>
    </xf>
    <xf numFmtId="173" fontId="39" fillId="0" borderId="5" xfId="26" applyNumberFormat="1" applyFont="1" applyBorder="1" applyAlignment="1">
      <alignment horizontal="center" vertical="center"/>
      <protection/>
    </xf>
    <xf numFmtId="173" fontId="39" fillId="0" borderId="8" xfId="26" applyNumberFormat="1" applyFont="1" applyBorder="1" applyAlignment="1">
      <alignment horizontal="center" vertical="center"/>
      <protection/>
    </xf>
    <xf numFmtId="165" fontId="40" fillId="0" borderId="15" xfId="26" applyNumberFormat="1" applyFont="1" applyBorder="1" applyAlignment="1">
      <alignment horizontal="center" vertical="center"/>
      <protection/>
    </xf>
    <xf numFmtId="173" fontId="39" fillId="0" borderId="46" xfId="26" applyNumberFormat="1" applyFont="1" applyBorder="1" applyAlignment="1">
      <alignment horizontal="center" vertical="center"/>
      <protection/>
    </xf>
    <xf numFmtId="173" fontId="39" fillId="0" borderId="62" xfId="26" applyNumberFormat="1" applyFont="1" applyBorder="1" applyAlignment="1">
      <alignment horizontal="center" vertical="center"/>
      <protection/>
    </xf>
    <xf numFmtId="165" fontId="40" fillId="0" borderId="63" xfId="26" applyNumberFormat="1" applyFont="1" applyBorder="1" applyAlignment="1">
      <alignment horizontal="center" vertical="center"/>
      <protection/>
    </xf>
    <xf numFmtId="0" fontId="14" fillId="0" borderId="0" xfId="26" applyFont="1" applyAlignment="1">
      <alignment horizontal="center" vertical="center" wrapText="1"/>
      <protection/>
    </xf>
    <xf numFmtId="0" fontId="9" fillId="0" borderId="15" xfId="26" applyBorder="1">
      <alignment/>
      <protection/>
    </xf>
    <xf numFmtId="0" fontId="14" fillId="0" borderId="63" xfId="26" applyFont="1" applyBorder="1" applyAlignment="1">
      <alignment horizontal="center" vertical="center"/>
      <protection/>
    </xf>
    <xf numFmtId="0" fontId="9" fillId="0" borderId="62" xfId="26" applyFont="1" applyBorder="1">
      <alignment/>
      <protection/>
    </xf>
    <xf numFmtId="3" fontId="9" fillId="0" borderId="62" xfId="26" applyNumberFormat="1" applyFont="1" applyBorder="1">
      <alignment/>
      <protection/>
    </xf>
    <xf numFmtId="0" fontId="12" fillId="0" borderId="85" xfId="26" applyFont="1" applyBorder="1" applyAlignment="1">
      <alignment horizontal="center" vertical="center" wrapText="1"/>
      <protection/>
    </xf>
    <xf numFmtId="2" fontId="9" fillId="0" borderId="0" xfId="26" applyNumberFormat="1">
      <alignment/>
      <protection/>
    </xf>
    <xf numFmtId="173" fontId="12" fillId="0" borderId="40" xfId="26" applyNumberFormat="1" applyFont="1" applyBorder="1" applyAlignment="1">
      <alignment horizontal="center" vertical="center"/>
      <protection/>
    </xf>
    <xf numFmtId="164" fontId="12" fillId="0" borderId="0" xfId="26" applyNumberFormat="1" applyFont="1">
      <alignment/>
      <protection/>
    </xf>
    <xf numFmtId="9" fontId="19" fillId="0" borderId="49" xfId="26" applyNumberFormat="1" applyFont="1" applyBorder="1" applyAlignment="1">
      <alignment horizontal="center" vertical="center"/>
      <protection/>
    </xf>
    <xf numFmtId="9" fontId="34" fillId="0" borderId="0" xfId="26" applyNumberFormat="1" applyFont="1" applyBorder="1" applyAlignment="1">
      <alignment horizontal="center" vertical="center"/>
      <protection/>
    </xf>
    <xf numFmtId="9" fontId="12" fillId="0" borderId="19" xfId="26" applyNumberFormat="1" applyFont="1" applyBorder="1" applyAlignment="1">
      <alignment horizontal="center" vertical="center"/>
      <protection/>
    </xf>
    <xf numFmtId="9" fontId="34" fillId="0" borderId="18" xfId="26" applyNumberFormat="1" applyFont="1" applyBorder="1" applyAlignment="1">
      <alignment horizontal="center" vertical="center"/>
      <protection/>
    </xf>
    <xf numFmtId="9" fontId="19" fillId="0" borderId="0" xfId="26" applyNumberFormat="1" applyFont="1" applyBorder="1" applyAlignment="1">
      <alignment horizontal="center" vertical="center"/>
      <protection/>
    </xf>
    <xf numFmtId="9" fontId="19" fillId="0" borderId="5" xfId="26" applyNumberFormat="1" applyFont="1" applyBorder="1" applyAlignment="1">
      <alignment horizontal="center" vertical="center"/>
      <protection/>
    </xf>
    <xf numFmtId="9" fontId="34" fillId="0" borderId="8" xfId="26" applyNumberFormat="1" applyFont="1" applyBorder="1" applyAlignment="1">
      <alignment horizontal="center" vertical="center"/>
      <protection/>
    </xf>
    <xf numFmtId="9" fontId="12" fillId="0" borderId="26" xfId="26" applyNumberFormat="1" applyFont="1" applyBorder="1" applyAlignment="1">
      <alignment horizontal="center" vertical="center"/>
      <protection/>
    </xf>
    <xf numFmtId="9" fontId="34" fillId="0" borderId="27" xfId="26" applyNumberFormat="1" applyFont="1" applyBorder="1" applyAlignment="1">
      <alignment horizontal="center" vertical="center"/>
      <protection/>
    </xf>
    <xf numFmtId="9" fontId="19" fillId="0" borderId="8" xfId="26" applyNumberFormat="1" applyFont="1" applyBorder="1" applyAlignment="1">
      <alignment horizontal="center" vertical="center"/>
      <protection/>
    </xf>
    <xf numFmtId="9" fontId="19" fillId="0" borderId="46" xfId="26" applyNumberFormat="1" applyFont="1" applyBorder="1" applyAlignment="1">
      <alignment horizontal="center" vertical="center"/>
      <protection/>
    </xf>
    <xf numFmtId="9" fontId="34" fillId="0" borderId="62" xfId="26" applyNumberFormat="1" applyFont="1" applyBorder="1" applyAlignment="1">
      <alignment horizontal="center" vertical="center"/>
      <protection/>
    </xf>
    <xf numFmtId="9" fontId="12" fillId="0" borderId="70" xfId="26" applyNumberFormat="1" applyFont="1" applyBorder="1" applyAlignment="1">
      <alignment horizontal="center" vertical="center"/>
      <protection/>
    </xf>
    <xf numFmtId="9" fontId="34" fillId="0" borderId="71" xfId="26" applyNumberFormat="1" applyFont="1" applyBorder="1" applyAlignment="1">
      <alignment horizontal="center" vertical="center"/>
      <protection/>
    </xf>
    <xf numFmtId="9" fontId="19" fillId="0" borderId="62" xfId="26" applyNumberFormat="1" applyFont="1" applyBorder="1" applyAlignment="1">
      <alignment horizontal="center" vertical="center"/>
      <protection/>
    </xf>
    <xf numFmtId="0" fontId="15" fillId="0" borderId="64" xfId="26" applyFont="1" applyBorder="1" applyAlignment="1">
      <alignment horizontal="center" vertical="center" textRotation="180" wrapText="1"/>
      <protection/>
    </xf>
    <xf numFmtId="0" fontId="14" fillId="0" borderId="39" xfId="26" applyFont="1" applyBorder="1" applyAlignment="1">
      <alignment horizontal="center" vertical="center" textRotation="180" wrapText="1"/>
      <protection/>
    </xf>
    <xf numFmtId="0" fontId="14" fillId="0" borderId="86" xfId="26" applyFont="1" applyBorder="1" applyAlignment="1">
      <alignment horizontal="center" vertical="center" textRotation="180" wrapText="1"/>
      <protection/>
    </xf>
    <xf numFmtId="0" fontId="9" fillId="0" borderId="44" xfId="26" applyBorder="1" applyAlignment="1">
      <alignment horizontal="center"/>
      <protection/>
    </xf>
    <xf numFmtId="173" fontId="19" fillId="0" borderId="59" xfId="26" applyNumberFormat="1" applyFont="1" applyBorder="1" applyAlignment="1">
      <alignment horizontal="center" vertical="center"/>
      <protection/>
    </xf>
    <xf numFmtId="0" fontId="15" fillId="0" borderId="87" xfId="26" applyFont="1" applyBorder="1" applyAlignment="1">
      <alignment horizontal="center" vertical="center" wrapText="1"/>
      <protection/>
    </xf>
    <xf numFmtId="179" fontId="19" fillId="0" borderId="51" xfId="26" applyNumberFormat="1" applyFont="1" applyBorder="1" applyAlignment="1">
      <alignment horizontal="center" vertical="center"/>
      <protection/>
    </xf>
    <xf numFmtId="179" fontId="19" fillId="0" borderId="59" xfId="26" applyNumberFormat="1" applyFont="1" applyBorder="1" applyAlignment="1">
      <alignment horizontal="center" vertical="center"/>
      <protection/>
    </xf>
    <xf numFmtId="179" fontId="19" fillId="0" borderId="67" xfId="26" applyNumberFormat="1" applyFont="1" applyBorder="1" applyAlignment="1">
      <alignment horizontal="center" vertical="center"/>
      <protection/>
    </xf>
    <xf numFmtId="166" fontId="12" fillId="0" borderId="0" xfId="26" applyNumberFormat="1" applyFont="1">
      <alignment/>
      <protection/>
    </xf>
    <xf numFmtId="191" fontId="12" fillId="0" borderId="0" xfId="26" applyNumberFormat="1" applyFont="1">
      <alignment/>
      <protection/>
    </xf>
    <xf numFmtId="0" fontId="0" fillId="0" borderId="5" xfId="0" applyBorder="1" applyAlignment="1">
      <alignment horizontal="justify" vertical="top" wrapText="1"/>
    </xf>
    <xf numFmtId="0" fontId="0" fillId="0" borderId="0" xfId="0" applyAlignment="1">
      <alignment horizontal="justify" vertical="top" wrapText="1"/>
    </xf>
    <xf numFmtId="0" fontId="12" fillId="0" borderId="46" xfId="26" applyFont="1" applyBorder="1" applyAlignment="1">
      <alignment horizontal="justify" vertical="top" wrapText="1"/>
      <protection/>
    </xf>
    <xf numFmtId="0" fontId="0" fillId="0" borderId="62" xfId="0" applyBorder="1" applyAlignment="1">
      <alignment horizontal="justify" vertical="top" wrapText="1"/>
    </xf>
    <xf numFmtId="0" fontId="0" fillId="0" borderId="63" xfId="0" applyBorder="1" applyAlignment="1">
      <alignment horizontal="justify" vertical="top" wrapText="1"/>
    </xf>
    <xf numFmtId="0" fontId="0" fillId="0" borderId="3" xfId="0" applyBorder="1" applyAlignment="1">
      <alignment horizontal="justify" vertical="top" wrapText="1"/>
    </xf>
    <xf numFmtId="0" fontId="0" fillId="0" borderId="0" xfId="0" applyBorder="1" applyAlignment="1">
      <alignment horizontal="justify" vertical="top" wrapText="1"/>
    </xf>
    <xf numFmtId="0" fontId="0" fillId="0" borderId="13" xfId="0" applyBorder="1" applyAlignment="1">
      <alignment horizontal="justify" vertical="top" wrapText="1"/>
    </xf>
    <xf numFmtId="0" fontId="12" fillId="0" borderId="24" xfId="26" applyFont="1" applyBorder="1" applyAlignment="1">
      <alignment horizontal="center" vertical="center" wrapText="1"/>
      <protection/>
    </xf>
    <xf numFmtId="0" fontId="12" fillId="0" borderId="4" xfId="26" applyFont="1" applyBorder="1" applyAlignment="1">
      <alignment horizontal="center" vertical="center" wrapText="1"/>
      <protection/>
    </xf>
    <xf numFmtId="0" fontId="12" fillId="0" borderId="29" xfId="26" applyFont="1" applyBorder="1" applyAlignment="1">
      <alignment horizontal="center" vertical="center" wrapText="1"/>
      <protection/>
    </xf>
    <xf numFmtId="0" fontId="12" fillId="0" borderId="88" xfId="26" applyFont="1" applyBorder="1" applyAlignment="1">
      <alignment horizontal="center" vertical="center" wrapText="1"/>
      <protection/>
    </xf>
    <xf numFmtId="0" fontId="9" fillId="0" borderId="0" xfId="26" applyFont="1" applyAlignment="1">
      <alignment horizontal="center" vertical="center" wrapText="1"/>
      <protection/>
    </xf>
    <xf numFmtId="0" fontId="9" fillId="0" borderId="0" xfId="26" applyAlignment="1">
      <alignment horizontal="center" vertical="center" wrapText="1"/>
      <protection/>
    </xf>
    <xf numFmtId="0" fontId="9" fillId="0" borderId="0" xfId="26" applyFont="1" applyAlignment="1">
      <alignment horizontal="justify" vertical="top" wrapText="1"/>
      <protection/>
    </xf>
    <xf numFmtId="0" fontId="1" fillId="0" borderId="29" xfId="0" applyFont="1" applyBorder="1" applyAlignment="1">
      <alignment horizontal="center" vertical="center" wrapText="1"/>
    </xf>
    <xf numFmtId="0" fontId="12" fillId="0" borderId="16" xfId="26" applyFont="1" applyBorder="1" applyAlignment="1">
      <alignment horizontal="center" vertical="center" wrapText="1"/>
      <protection/>
    </xf>
    <xf numFmtId="0" fontId="0" fillId="0" borderId="34" xfId="0" applyBorder="1" applyAlignment="1">
      <alignment horizontal="center" vertical="center" wrapText="1"/>
    </xf>
    <xf numFmtId="0" fontId="12" fillId="0" borderId="17" xfId="26" applyFont="1" applyBorder="1" applyAlignment="1">
      <alignment horizontal="center" vertical="center" wrapText="1"/>
      <protection/>
    </xf>
    <xf numFmtId="0" fontId="9"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2" fillId="0" borderId="72" xfId="26" applyFont="1" applyBorder="1" applyAlignment="1">
      <alignment horizontal="center" vertical="center" wrapText="1"/>
      <protection/>
    </xf>
    <xf numFmtId="0" fontId="12" fillId="0" borderId="82" xfId="26" applyFont="1" applyBorder="1" applyAlignment="1">
      <alignment horizontal="center" vertical="center" wrapText="1"/>
      <protection/>
    </xf>
    <xf numFmtId="0" fontId="12" fillId="0" borderId="83" xfId="26" applyFont="1" applyBorder="1" applyAlignment="1">
      <alignment horizontal="center" vertical="center" wrapText="1"/>
      <protection/>
    </xf>
    <xf numFmtId="0" fontId="12" fillId="0" borderId="28" xfId="26" applyFont="1" applyBorder="1" applyAlignment="1">
      <alignment horizontal="center" vertical="center"/>
      <protection/>
    </xf>
    <xf numFmtId="0" fontId="12" fillId="0" borderId="24" xfId="26" applyFont="1" applyBorder="1" applyAlignment="1">
      <alignment horizontal="center" vertical="center"/>
      <protection/>
    </xf>
    <xf numFmtId="0" fontId="12" fillId="0" borderId="31" xfId="26" applyFont="1" applyBorder="1" applyAlignment="1">
      <alignment horizontal="center" vertical="center" wrapText="1"/>
      <protection/>
    </xf>
    <xf numFmtId="0" fontId="13" fillId="0" borderId="46" xfId="26" applyFont="1" applyBorder="1" applyAlignment="1">
      <alignment horizontal="center" vertical="center" wrapText="1"/>
      <protection/>
    </xf>
    <xf numFmtId="0" fontId="9" fillId="0" borderId="62" xfId="26" applyBorder="1" applyAlignment="1">
      <alignment horizontal="center" vertical="center" wrapText="1"/>
      <protection/>
    </xf>
    <xf numFmtId="0" fontId="9" fillId="0" borderId="63" xfId="26" applyBorder="1" applyAlignment="1">
      <alignment horizontal="center" vertical="center" wrapText="1"/>
      <protection/>
    </xf>
    <xf numFmtId="0" fontId="12" fillId="0" borderId="23" xfId="26" applyFont="1" applyBorder="1" applyAlignment="1">
      <alignment horizontal="center" vertical="center" wrapText="1"/>
      <protection/>
    </xf>
    <xf numFmtId="0" fontId="0" fillId="0" borderId="4" xfId="0" applyBorder="1" applyAlignment="1">
      <alignment horizontal="center" vertical="center" wrapText="1"/>
    </xf>
    <xf numFmtId="0" fontId="12" fillId="0" borderId="28" xfId="26" applyFont="1" applyBorder="1" applyAlignment="1">
      <alignment horizontal="center" vertical="center" wrapText="1"/>
      <protection/>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8" xfId="0" applyBorder="1" applyAlignment="1">
      <alignment horizontal="justify" vertical="top" wrapText="1"/>
    </xf>
    <xf numFmtId="0" fontId="0" fillId="0" borderId="15" xfId="0" applyBorder="1" applyAlignment="1">
      <alignment horizontal="justify" vertical="top" wrapText="1"/>
    </xf>
    <xf numFmtId="0" fontId="9" fillId="0" borderId="62" xfId="26" applyFont="1" applyBorder="1" applyAlignment="1">
      <alignment horizontal="center" vertical="center" wrapText="1"/>
      <protection/>
    </xf>
    <xf numFmtId="0" fontId="9" fillId="0" borderId="63" xfId="26" applyFont="1" applyBorder="1" applyAlignment="1">
      <alignment horizontal="center" vertical="center" wrapText="1"/>
      <protection/>
    </xf>
    <xf numFmtId="0" fontId="19" fillId="0" borderId="46" xfId="26" applyFont="1" applyBorder="1" applyAlignment="1">
      <alignment horizontal="center" vertical="center" wrapText="1"/>
      <protection/>
    </xf>
    <xf numFmtId="0" fontId="19" fillId="0" borderId="62" xfId="26" applyFont="1" applyBorder="1" applyAlignment="1">
      <alignment horizontal="center" vertical="center" wrapText="1"/>
      <protection/>
    </xf>
    <xf numFmtId="0" fontId="19" fillId="0" borderId="63" xfId="26" applyFont="1" applyBorder="1" applyAlignment="1">
      <alignment horizontal="center" vertical="center" wrapText="1"/>
      <protection/>
    </xf>
    <xf numFmtId="0" fontId="12" fillId="0" borderId="20" xfId="26" applyFont="1" applyBorder="1" applyAlignment="1">
      <alignment horizontal="center" vertical="center" wrapText="1"/>
      <protection/>
    </xf>
    <xf numFmtId="0" fontId="0" fillId="0" borderId="0" xfId="0" applyAlignment="1">
      <alignment wrapText="1"/>
    </xf>
    <xf numFmtId="0" fontId="16" fillId="0" borderId="33" xfId="26" applyFont="1" applyBorder="1" applyAlignment="1">
      <alignment horizontal="center" vertical="center" wrapText="1"/>
      <protection/>
    </xf>
    <xf numFmtId="0" fontId="2" fillId="0" borderId="19" xfId="0" applyFont="1" applyBorder="1" applyAlignment="1">
      <alignment horizontal="center" vertical="center" wrapText="1"/>
    </xf>
    <xf numFmtId="0" fontId="16" fillId="0" borderId="86" xfId="26" applyFont="1" applyBorder="1" applyAlignment="1">
      <alignment horizontal="center" vertical="center" wrapText="1"/>
      <protection/>
    </xf>
    <xf numFmtId="0" fontId="2" fillId="0" borderId="13" xfId="0" applyFont="1" applyBorder="1" applyAlignment="1">
      <alignment horizontal="center" vertical="center" wrapText="1"/>
    </xf>
    <xf numFmtId="2" fontId="9" fillId="0" borderId="89" xfId="26" applyNumberFormat="1" applyFont="1" applyBorder="1" applyAlignment="1">
      <alignment horizontal="center" vertical="center" wrapText="1"/>
      <protection/>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9" fillId="0" borderId="0" xfId="26" applyFont="1" applyBorder="1" applyAlignment="1">
      <alignment horizontal="center" vertical="center" wrapText="1"/>
      <protection/>
    </xf>
    <xf numFmtId="0" fontId="9" fillId="0" borderId="3" xfId="26" applyFont="1" applyBorder="1" applyAlignment="1">
      <alignment horizontal="center" vertical="center" wrapText="1"/>
      <protection/>
    </xf>
    <xf numFmtId="0" fontId="0" fillId="0" borderId="20" xfId="0" applyBorder="1" applyAlignment="1">
      <alignment horizontal="center" vertical="center" wrapText="1"/>
    </xf>
    <xf numFmtId="0" fontId="12" fillId="0" borderId="46" xfId="26" applyFont="1" applyBorder="1" applyAlignment="1">
      <alignment horizontal="center" vertical="center" wrapText="1"/>
      <protection/>
    </xf>
    <xf numFmtId="0" fontId="12" fillId="0" borderId="62" xfId="26" applyFont="1" applyBorder="1" applyAlignment="1">
      <alignment horizontal="center" vertical="center" wrapText="1"/>
      <protection/>
    </xf>
    <xf numFmtId="0" fontId="12" fillId="0" borderId="63" xfId="26" applyFont="1" applyBorder="1" applyAlignment="1">
      <alignment horizontal="center" vertical="center" wrapText="1"/>
      <protection/>
    </xf>
    <xf numFmtId="0" fontId="12" fillId="0" borderId="5" xfId="26" applyFont="1" applyBorder="1" applyAlignment="1">
      <alignment horizontal="center" vertical="center" wrapText="1"/>
      <protection/>
    </xf>
    <xf numFmtId="0" fontId="12" fillId="0" borderId="8" xfId="26" applyFont="1" applyBorder="1" applyAlignment="1">
      <alignment horizontal="center" vertical="center" wrapText="1"/>
      <protection/>
    </xf>
    <xf numFmtId="0" fontId="12" fillId="0" borderId="15" xfId="26" applyFont="1" applyBorder="1" applyAlignment="1">
      <alignment horizontal="center" vertical="center" wrapText="1"/>
      <protection/>
    </xf>
    <xf numFmtId="0" fontId="12" fillId="0" borderId="46" xfId="26" applyFont="1" applyBorder="1" applyAlignment="1">
      <alignment horizontal="center" vertical="center" wrapText="1"/>
      <protection/>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0" fontId="21" fillId="0" borderId="0" xfId="26" applyFont="1" applyBorder="1" applyAlignment="1">
      <alignment horizontal="center" vertical="center" wrapText="1"/>
      <protection/>
    </xf>
    <xf numFmtId="0" fontId="21" fillId="0" borderId="13" xfId="26" applyFont="1" applyBorder="1" applyAlignment="1">
      <alignment horizontal="center" vertical="center" wrapText="1"/>
      <protection/>
    </xf>
    <xf numFmtId="0" fontId="0" fillId="0" borderId="29" xfId="0" applyBorder="1" applyAlignment="1">
      <alignment horizontal="center" vertical="center" wrapText="1"/>
    </xf>
    <xf numFmtId="0" fontId="0" fillId="0" borderId="4" xfId="0" applyBorder="1" applyAlignment="1">
      <alignment/>
    </xf>
    <xf numFmtId="0" fontId="0" fillId="0" borderId="29" xfId="0" applyBorder="1" applyAlignment="1">
      <alignment/>
    </xf>
    <xf numFmtId="0" fontId="9" fillId="0" borderId="3" xfId="26" applyFont="1" applyBorder="1" applyAlignment="1">
      <alignment horizontal="justify" vertical="top" wrapText="1"/>
      <protection/>
    </xf>
    <xf numFmtId="0" fontId="9" fillId="0" borderId="5" xfId="26" applyFont="1" applyBorder="1" applyAlignment="1">
      <alignment horizontal="justify" vertical="top" wrapText="1"/>
      <protection/>
    </xf>
    <xf numFmtId="0" fontId="12" fillId="0" borderId="7" xfId="26" applyFont="1" applyBorder="1" applyAlignment="1">
      <alignment horizontal="center" vertical="center" wrapText="1"/>
      <protection/>
    </xf>
    <xf numFmtId="0" fontId="15" fillId="0" borderId="4" xfId="26" applyFont="1" applyBorder="1" applyAlignment="1">
      <alignment horizontal="center" vertical="center" wrapText="1"/>
      <protection/>
    </xf>
    <xf numFmtId="0" fontId="12" fillId="0" borderId="3" xfId="26" applyFont="1" applyBorder="1" applyAlignment="1">
      <alignment horizontal="justify" vertical="top" wrapText="1"/>
      <protection/>
    </xf>
    <xf numFmtId="0" fontId="12" fillId="0" borderId="91" xfId="26" applyFont="1" applyBorder="1" applyAlignment="1">
      <alignment horizontal="center" vertical="center" wrapText="1"/>
      <protection/>
    </xf>
    <xf numFmtId="0" fontId="12" fillId="0" borderId="92" xfId="26" applyFont="1" applyBorder="1" applyAlignment="1">
      <alignment horizontal="center" vertical="center" wrapText="1"/>
      <protection/>
    </xf>
    <xf numFmtId="0" fontId="12" fillId="0" borderId="3" xfId="26" applyFont="1" applyBorder="1" applyAlignment="1">
      <alignment horizontal="center" vertical="center" wrapText="1"/>
      <protection/>
    </xf>
    <xf numFmtId="0" fontId="12" fillId="0" borderId="0" xfId="26" applyFont="1" applyAlignment="1">
      <alignment horizontal="center" vertical="center" wrapText="1"/>
      <protection/>
    </xf>
    <xf numFmtId="0" fontId="9" fillId="0" borderId="1" xfId="26" applyFont="1" applyBorder="1" applyAlignment="1">
      <alignment horizontal="center" vertical="center" wrapText="1"/>
      <protection/>
    </xf>
    <xf numFmtId="0" fontId="0" fillId="0" borderId="0" xfId="0" applyBorder="1" applyAlignment="1">
      <alignment horizontal="center" vertical="center" wrapText="1"/>
    </xf>
    <xf numFmtId="0" fontId="14" fillId="0" borderId="54" xfId="26" applyFont="1" applyBorder="1" applyAlignment="1">
      <alignment horizontal="center" vertical="center" wrapText="1"/>
      <protection/>
    </xf>
    <xf numFmtId="0" fontId="0" fillId="0" borderId="39" xfId="0" applyBorder="1" applyAlignment="1">
      <alignment horizontal="center" vertical="center" wrapText="1"/>
    </xf>
    <xf numFmtId="0" fontId="0" fillId="0" borderId="86" xfId="0" applyBorder="1" applyAlignment="1">
      <alignment horizontal="center" vertical="center" wrapText="1"/>
    </xf>
    <xf numFmtId="0" fontId="12" fillId="0" borderId="0" xfId="26" applyFont="1" applyBorder="1" applyAlignment="1">
      <alignment horizontal="center" vertical="center" wrapText="1"/>
      <protection/>
    </xf>
    <xf numFmtId="0" fontId="12" fillId="0" borderId="13" xfId="26" applyFont="1" applyBorder="1" applyAlignment="1">
      <alignment horizontal="center" vertical="center" wrapText="1"/>
      <protection/>
    </xf>
    <xf numFmtId="0" fontId="9" fillId="0" borderId="82" xfId="26" applyBorder="1" applyAlignment="1">
      <alignment horizontal="center" vertical="center" wrapText="1"/>
      <protection/>
    </xf>
    <xf numFmtId="0" fontId="9" fillId="0" borderId="0" xfId="26" applyFont="1" applyAlignment="1">
      <alignment horizontal="justify" vertical="top" wrapText="1"/>
      <protection/>
    </xf>
    <xf numFmtId="0" fontId="1" fillId="0" borderId="0" xfId="0" applyFont="1" applyAlignment="1">
      <alignment horizontal="justify" vertical="top" wrapText="1"/>
    </xf>
    <xf numFmtId="0" fontId="12" fillId="0" borderId="39" xfId="26" applyFont="1" applyBorder="1" applyAlignment="1">
      <alignment horizontal="center" vertical="center" wrapText="1"/>
      <protection/>
    </xf>
    <xf numFmtId="0" fontId="14" fillId="0" borderId="39" xfId="26" applyFont="1" applyBorder="1" applyAlignment="1">
      <alignment horizontal="center" vertical="center" wrapText="1"/>
      <protection/>
    </xf>
    <xf numFmtId="0" fontId="0" fillId="0" borderId="0" xfId="0" applyAlignment="1">
      <alignment horizontal="center" vertical="center" wrapText="1"/>
    </xf>
    <xf numFmtId="0" fontId="12" fillId="0" borderId="33" xfId="26" applyFont="1" applyBorder="1" applyAlignment="1">
      <alignment horizontal="center" vertical="center" wrapText="1"/>
      <protection/>
    </xf>
    <xf numFmtId="0" fontId="9" fillId="0" borderId="46" xfId="26" applyFont="1" applyBorder="1" applyAlignment="1">
      <alignment horizontal="center" vertical="center" wrapText="1"/>
      <protection/>
    </xf>
    <xf numFmtId="0" fontId="9" fillId="0" borderId="71" xfId="26" applyBorder="1" applyAlignment="1">
      <alignment horizontal="center" vertical="center" wrapText="1"/>
      <protection/>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9" fillId="0" borderId="63" xfId="26" applyFont="1" applyBorder="1" applyAlignment="1">
      <alignment horizontal="center" vertical="center" wrapText="1"/>
      <protection/>
    </xf>
    <xf numFmtId="0" fontId="9" fillId="0" borderId="13" xfId="26" applyBorder="1" applyAlignment="1">
      <alignment horizontal="center" vertical="center" wrapText="1"/>
      <protection/>
    </xf>
    <xf numFmtId="0" fontId="13" fillId="0" borderId="62" xfId="26" applyFont="1" applyBorder="1" applyAlignment="1">
      <alignment horizontal="center" vertical="center" wrapText="1"/>
      <protection/>
    </xf>
    <xf numFmtId="0" fontId="9" fillId="0" borderId="0" xfId="26" applyFont="1" applyBorder="1" applyAlignment="1">
      <alignment horizontal="justify" vertical="top" wrapText="1"/>
      <protection/>
    </xf>
    <xf numFmtId="0" fontId="9" fillId="0" borderId="8" xfId="26" applyFont="1" applyBorder="1" applyAlignment="1">
      <alignment horizontal="justify" vertical="top" wrapText="1"/>
      <protection/>
    </xf>
    <xf numFmtId="0" fontId="12" fillId="0" borderId="62" xfId="26" applyFont="1" applyBorder="1" applyAlignment="1">
      <alignment horizontal="justify" vertical="top" wrapText="1"/>
      <protection/>
    </xf>
    <xf numFmtId="0" fontId="1" fillId="0" borderId="46" xfId="0" applyFont="1" applyBorder="1" applyAlignment="1">
      <alignment horizontal="justify" vertical="top" wrapText="1"/>
    </xf>
    <xf numFmtId="0" fontId="1" fillId="0" borderId="62" xfId="0" applyFont="1" applyBorder="1" applyAlignment="1">
      <alignment horizontal="justify" vertical="top" wrapText="1"/>
    </xf>
    <xf numFmtId="0" fontId="14" fillId="0" borderId="3" xfId="26" applyFont="1" applyBorder="1" applyAlignment="1">
      <alignment horizontal="center" vertical="center" wrapText="1"/>
      <protection/>
    </xf>
    <xf numFmtId="0" fontId="14" fillId="0" borderId="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0" fontId="9" fillId="0" borderId="43" xfId="26" applyFont="1" applyBorder="1" applyAlignment="1">
      <alignment horizontal="left" vertical="center" wrapText="1"/>
      <protection/>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62" xfId="0" applyBorder="1" applyAlignment="1">
      <alignment wrapText="1"/>
    </xf>
    <xf numFmtId="0" fontId="0" fillId="0" borderId="63" xfId="0" applyBorder="1" applyAlignment="1">
      <alignment wrapText="1"/>
    </xf>
    <xf numFmtId="0" fontId="11" fillId="0" borderId="3" xfId="26" applyFont="1" applyBorder="1" applyAlignment="1">
      <alignment horizontal="center" vertical="center" wrapText="1"/>
      <protection/>
    </xf>
    <xf numFmtId="0" fontId="11" fillId="0" borderId="20" xfId="0" applyFont="1" applyBorder="1" applyAlignment="1">
      <alignment horizontal="center" vertical="center" wrapText="1"/>
    </xf>
    <xf numFmtId="0" fontId="12" fillId="0" borderId="51" xfId="26" applyFont="1" applyBorder="1" applyAlignment="1">
      <alignment horizontal="center" vertical="center" wrapText="1"/>
      <protection/>
    </xf>
    <xf numFmtId="0" fontId="0" fillId="0" borderId="51"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12" fillId="0" borderId="39" xfId="0" applyFont="1" applyBorder="1" applyAlignment="1">
      <alignment horizontal="center" vertical="center" wrapText="1"/>
    </xf>
    <xf numFmtId="0" fontId="12" fillId="0" borderId="64" xfId="26" applyFont="1" applyBorder="1" applyAlignment="1">
      <alignment horizontal="center" vertical="center" wrapText="1"/>
      <protection/>
    </xf>
    <xf numFmtId="0" fontId="12" fillId="0" borderId="86" xfId="0" applyFont="1" applyBorder="1" applyAlignment="1">
      <alignment horizontal="center" vertical="center" wrapText="1"/>
    </xf>
    <xf numFmtId="0" fontId="9" fillId="0" borderId="86" xfId="26" applyFont="1" applyBorder="1" applyAlignment="1">
      <alignment horizontal="center" vertical="center" wrapText="1"/>
      <protection/>
    </xf>
    <xf numFmtId="0" fontId="9" fillId="0" borderId="13" xfId="26" applyFont="1" applyBorder="1" applyAlignment="1">
      <alignment horizontal="center" vertical="center" wrapText="1"/>
      <protection/>
    </xf>
    <xf numFmtId="0" fontId="12" fillId="0" borderId="43" xfId="26" applyFont="1" applyBorder="1" applyAlignment="1">
      <alignment horizontal="justify" vertical="top" wrapText="1"/>
      <protection/>
    </xf>
    <xf numFmtId="0" fontId="12" fillId="0" borderId="44" xfId="26" applyFont="1" applyBorder="1" applyAlignment="1">
      <alignment horizontal="justify" vertical="top" wrapText="1"/>
      <protection/>
    </xf>
    <xf numFmtId="0" fontId="0" fillId="0" borderId="44" xfId="0" applyBorder="1" applyAlignment="1">
      <alignment horizontal="justify" vertical="top" wrapText="1"/>
    </xf>
    <xf numFmtId="0" fontId="0" fillId="0" borderId="45" xfId="0" applyBorder="1" applyAlignment="1">
      <alignment horizontal="justify" vertical="top" wrapText="1"/>
    </xf>
    <xf numFmtId="0" fontId="0" fillId="0" borderId="43" xfId="0" applyBorder="1" applyAlignment="1">
      <alignment horizontal="justify" vertical="top" wrapText="1"/>
    </xf>
    <xf numFmtId="0" fontId="9" fillId="0" borderId="3" xfId="26" applyBorder="1" applyAlignment="1">
      <alignment horizontal="center" vertical="center" wrapText="1"/>
      <protection/>
    </xf>
    <xf numFmtId="0" fontId="1" fillId="0" borderId="43" xfId="0" applyFont="1" applyBorder="1" applyAlignment="1">
      <alignment horizontal="justify" vertical="top" wrapText="1"/>
    </xf>
    <xf numFmtId="0" fontId="1" fillId="0" borderId="44" xfId="0" applyFont="1" applyBorder="1" applyAlignment="1">
      <alignment horizontal="justify" vertical="top" wrapText="1"/>
    </xf>
    <xf numFmtId="0" fontId="0" fillId="0" borderId="62"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11" fillId="0" borderId="3" xfId="26" applyFont="1" applyBorder="1" applyAlignment="1">
      <alignment horizontal="center" vertical="center" wrapText="1"/>
      <protection/>
    </xf>
    <xf numFmtId="0" fontId="0" fillId="0" borderId="63" xfId="0" applyBorder="1" applyAlignment="1">
      <alignment horizontal="center" vertical="center" wrapText="1"/>
    </xf>
    <xf numFmtId="0" fontId="9" fillId="0" borderId="3" xfId="26" applyFont="1" applyBorder="1" applyAlignment="1">
      <alignment horizontal="center" vertical="center" wrapText="1"/>
      <protection/>
    </xf>
    <xf numFmtId="0" fontId="9" fillId="0" borderId="5" xfId="26" applyFont="1" applyBorder="1" applyAlignment="1">
      <alignment horizontal="center" vertical="center" wrapText="1"/>
      <protection/>
    </xf>
    <xf numFmtId="0" fontId="12" fillId="0" borderId="96" xfId="26" applyFont="1" applyBorder="1" applyAlignment="1">
      <alignment horizontal="center" vertical="center" wrapText="1"/>
      <protection/>
    </xf>
    <xf numFmtId="0" fontId="9" fillId="0" borderId="40" xfId="26" applyBorder="1" applyAlignment="1">
      <alignment horizontal="center" vertical="center" wrapText="1"/>
      <protection/>
    </xf>
    <xf numFmtId="0" fontId="9" fillId="0" borderId="19" xfId="26" applyBorder="1" applyAlignment="1">
      <alignment horizontal="center" vertical="center" wrapText="1"/>
      <protection/>
    </xf>
    <xf numFmtId="0" fontId="1" fillId="0" borderId="3" xfId="0" applyFont="1" applyBorder="1" applyAlignment="1">
      <alignment horizontal="justify" vertical="top" wrapText="1"/>
    </xf>
    <xf numFmtId="0" fontId="12" fillId="0" borderId="67" xfId="26" applyFont="1" applyBorder="1" applyAlignment="1">
      <alignment horizontal="center" vertical="center" wrapText="1"/>
      <protection/>
    </xf>
    <xf numFmtId="0" fontId="26" fillId="0" borderId="84" xfId="26" applyFont="1" applyBorder="1" applyAlignment="1">
      <alignment horizontal="center" vertical="center" wrapText="1"/>
      <protection/>
    </xf>
    <xf numFmtId="0" fontId="32" fillId="0" borderId="35" xfId="0" applyFont="1" applyBorder="1" applyAlignment="1">
      <alignment horizontal="center" vertical="center" wrapText="1"/>
    </xf>
    <xf numFmtId="0" fontId="9" fillId="0" borderId="0" xfId="26" applyBorder="1" applyAlignment="1">
      <alignment horizontal="center" vertical="center" wrapText="1"/>
      <protection/>
    </xf>
    <xf numFmtId="0" fontId="12" fillId="0" borderId="86" xfId="26" applyFont="1" applyBorder="1" applyAlignment="1">
      <alignment horizontal="center" vertical="center" wrapText="1"/>
      <protection/>
    </xf>
    <xf numFmtId="0" fontId="12" fillId="0" borderId="67" xfId="26" applyFont="1" applyBorder="1" applyAlignment="1">
      <alignment horizontal="center" vertical="center" wrapText="1"/>
      <protection/>
    </xf>
    <xf numFmtId="0" fontId="1" fillId="0" borderId="51" xfId="0" applyFont="1" applyBorder="1" applyAlignment="1">
      <alignment horizontal="center" vertical="center" wrapText="1"/>
    </xf>
    <xf numFmtId="0" fontId="33" fillId="0" borderId="46" xfId="26" applyFont="1" applyBorder="1" applyAlignment="1">
      <alignment horizontal="center" vertical="center" wrapText="1"/>
      <protection/>
    </xf>
    <xf numFmtId="0" fontId="33" fillId="0" borderId="3" xfId="26" applyFont="1" applyBorder="1" applyAlignment="1">
      <alignment horizontal="center" vertical="center" wrapText="1"/>
      <protection/>
    </xf>
    <xf numFmtId="0" fontId="16" fillId="0" borderId="75" xfId="26" applyFont="1" applyBorder="1" applyAlignment="1">
      <alignment horizontal="center" vertical="center" wrapText="1"/>
      <protection/>
    </xf>
    <xf numFmtId="0" fontId="16" fillId="0" borderId="60" xfId="26" applyFont="1" applyBorder="1" applyAlignment="1">
      <alignment horizontal="center" vertical="center" wrapText="1"/>
      <protection/>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Border="1" applyAlignment="1">
      <alignment wrapText="1"/>
    </xf>
    <xf numFmtId="0" fontId="0" fillId="0" borderId="15" xfId="0" applyBorder="1" applyAlignment="1">
      <alignment wrapText="1"/>
    </xf>
  </cellXfs>
  <cellStyles count="17">
    <cellStyle name="Normal" xfId="0"/>
    <cellStyle name="Date" xfId="15"/>
    <cellStyle name="En-tête 1" xfId="16"/>
    <cellStyle name="En-tête 2" xfId="17"/>
    <cellStyle name="Financier0" xfId="18"/>
    <cellStyle name="Hyperlink" xfId="19"/>
    <cellStyle name="Followed Hyperlink" xfId="20"/>
    <cellStyle name="Comma" xfId="21"/>
    <cellStyle name="Comma [0]" xfId="22"/>
    <cellStyle name="Currency" xfId="23"/>
    <cellStyle name="Currency [0]" xfId="24"/>
    <cellStyle name="Monétaire0" xfId="25"/>
    <cellStyle name="Normal_AppendixTables(NationalAccountsData)" xfId="26"/>
    <cellStyle name="Percent" xfId="27"/>
    <cellStyle name="style_col_headings" xfId="28"/>
    <cellStyle name="Total" xfId="29"/>
    <cellStyle name="Virgule fixe"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nneesFisc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ketty\Successions2000s\PaperLongRunInheritance\PaperMay2010\AppendixEstateTaxData\VariousDMTGComputations\AggregateEstateTaxSeri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mograph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RPP1"/>
      <sheetName val="IRPP2"/>
      <sheetName val="IRPP3"/>
      <sheetName val="IRPP4"/>
      <sheetName val="CSG1"/>
      <sheetName val="CSG2"/>
      <sheetName val="CSG3"/>
      <sheetName val="ISF1"/>
    </sheetNames>
    <sheetDataSet>
      <sheetData sheetId="0">
        <row r="7">
          <cell r="B7">
            <v>848.6824253976</v>
          </cell>
          <cell r="C7">
            <v>504.7862063018</v>
          </cell>
          <cell r="D7">
            <v>61.220030971</v>
          </cell>
          <cell r="I7">
            <v>225.34284189</v>
          </cell>
          <cell r="L7">
            <v>22.6417776008</v>
          </cell>
          <cell r="O7">
            <v>34.691568634</v>
          </cell>
        </row>
        <row r="8">
          <cell r="B8">
            <v>895.311163281</v>
          </cell>
          <cell r="C8">
            <v>527.902520042</v>
          </cell>
          <cell r="D8">
            <v>62.281769618500014</v>
          </cell>
          <cell r="I8">
            <v>233.09269317700003</v>
          </cell>
          <cell r="L8">
            <v>28.4239638505</v>
          </cell>
          <cell r="O8">
            <v>43.610216593</v>
          </cell>
        </row>
        <row r="9">
          <cell r="B9">
            <v>936.9879442509501</v>
          </cell>
          <cell r="C9">
            <v>550.259682661</v>
          </cell>
          <cell r="D9">
            <v>65.00549168375001</v>
          </cell>
          <cell r="I9">
            <v>243.001065489</v>
          </cell>
          <cell r="L9">
            <v>29.7907344182</v>
          </cell>
          <cell r="O9">
            <v>48.930969999</v>
          </cell>
        </row>
        <row r="10">
          <cell r="B10">
            <v>969.6842692039501</v>
          </cell>
          <cell r="C10">
            <v>572.7113686619999</v>
          </cell>
          <cell r="D10">
            <v>64.09864491375001</v>
          </cell>
          <cell r="I10">
            <v>253.85646295600003</v>
          </cell>
          <cell r="L10">
            <v>30.7134710342</v>
          </cell>
          <cell r="O10">
            <v>48.304321638</v>
          </cell>
        </row>
        <row r="11">
          <cell r="B11">
            <v>978.7353025080106</v>
          </cell>
          <cell r="C11">
            <v>572.6837811876948</v>
          </cell>
          <cell r="D11">
            <v>61.34208195371043</v>
          </cell>
          <cell r="I11">
            <v>267.22452623128515</v>
          </cell>
          <cell r="L11">
            <v>30.327774006838315</v>
          </cell>
          <cell r="O11">
            <v>47.157139128481816</v>
          </cell>
        </row>
        <row r="12">
          <cell r="B12">
            <v>999.0563373643413</v>
          </cell>
          <cell r="C12">
            <v>581.2740379055101</v>
          </cell>
          <cell r="D12">
            <v>62.26221318301607</v>
          </cell>
          <cell r="I12">
            <v>272.8362412821421</v>
          </cell>
          <cell r="L12">
            <v>31.328590549063975</v>
          </cell>
          <cell r="O12">
            <v>51.35525444460892</v>
          </cell>
        </row>
        <row r="13">
          <cell r="B13">
            <v>1023.9931430411337</v>
          </cell>
          <cell r="C13">
            <v>591.7369705878093</v>
          </cell>
          <cell r="D13">
            <v>63.38293302031036</v>
          </cell>
          <cell r="I13">
            <v>281.0213285206064</v>
          </cell>
          <cell r="L13">
            <v>32.675719942673716</v>
          </cell>
          <cell r="O13">
            <v>55.17619096973392</v>
          </cell>
        </row>
        <row r="14">
          <cell r="B14">
            <v>1054.7129373323678</v>
          </cell>
          <cell r="C14">
            <v>609.4890797054436</v>
          </cell>
          <cell r="D14">
            <v>65.28442101091967</v>
          </cell>
          <cell r="I14">
            <v>289.4519683762246</v>
          </cell>
          <cell r="L14">
            <v>33.65599154095393</v>
          </cell>
          <cell r="O14">
            <v>56.83147669882594</v>
          </cell>
        </row>
      </sheetData>
      <sheetData sheetId="1">
        <row r="8">
          <cell r="B8">
            <v>13.011984434</v>
          </cell>
          <cell r="C8">
            <v>2.542774678</v>
          </cell>
          <cell r="D8">
            <v>0.187621912</v>
          </cell>
          <cell r="E8">
            <v>15.742381024</v>
          </cell>
          <cell r="G8">
            <v>0</v>
          </cell>
          <cell r="I8">
            <v>0.159958197</v>
          </cell>
          <cell r="K8">
            <v>15.014722179</v>
          </cell>
          <cell r="O8">
            <v>14.374999999999998</v>
          </cell>
        </row>
        <row r="9">
          <cell r="B9">
            <v>15.263224782</v>
          </cell>
          <cell r="C9">
            <v>3.353825984</v>
          </cell>
          <cell r="D9">
            <v>0.338763065</v>
          </cell>
          <cell r="E9">
            <v>18.955813830999997</v>
          </cell>
          <cell r="G9">
            <v>0</v>
          </cell>
          <cell r="I9">
            <v>0.310568996</v>
          </cell>
          <cell r="K9">
            <v>19.76503655</v>
          </cell>
          <cell r="O9">
            <v>20</v>
          </cell>
        </row>
        <row r="10">
          <cell r="B10">
            <v>16.563549064</v>
          </cell>
          <cell r="C10">
            <v>3.8989754439999995</v>
          </cell>
          <cell r="D10">
            <v>0.475643158</v>
          </cell>
          <cell r="E10">
            <v>20.938167666000002</v>
          </cell>
          <cell r="G10">
            <v>0</v>
          </cell>
          <cell r="I10">
            <v>0.553576952</v>
          </cell>
          <cell r="K10">
            <v>22.099553006999997</v>
          </cell>
          <cell r="O10">
            <v>21.875</v>
          </cell>
        </row>
        <row r="11">
          <cell r="B11">
            <v>13.791236307</v>
          </cell>
          <cell r="C11">
            <v>5.686663406</v>
          </cell>
          <cell r="D11">
            <v>1.047951155</v>
          </cell>
          <cell r="E11">
            <v>20.525850868</v>
          </cell>
          <cell r="G11">
            <v>5.519790335</v>
          </cell>
          <cell r="I11">
            <v>0.803739664</v>
          </cell>
          <cell r="K11">
            <v>13.874057746</v>
          </cell>
          <cell r="O11">
            <v>29.444444444444443</v>
          </cell>
        </row>
        <row r="12">
          <cell r="B12">
            <v>12.504601624204588</v>
          </cell>
          <cell r="C12">
            <v>5.156133857765853</v>
          </cell>
          <cell r="D12">
            <v>0.95018397358972</v>
          </cell>
          <cell r="E12">
            <v>18.61091945556016</v>
          </cell>
          <cell r="G12">
            <v>5.004828983553561</v>
          </cell>
          <cell r="I12">
            <v>0.7287558623580948</v>
          </cell>
          <cell r="K12">
            <v>15.939</v>
          </cell>
          <cell r="O12">
            <v>26.111111111111114</v>
          </cell>
        </row>
        <row r="13">
          <cell r="B13">
            <v>12.63522895259651</v>
          </cell>
          <cell r="C13">
            <v>5.209996588535888</v>
          </cell>
          <cell r="D13">
            <v>0.9601099190681102</v>
          </cell>
          <cell r="E13">
            <v>18.805335460200507</v>
          </cell>
          <cell r="G13">
            <v>5.057111132063961</v>
          </cell>
          <cell r="I13">
            <v>0.7363686943547193</v>
          </cell>
          <cell r="K13">
            <v>19.811</v>
          </cell>
          <cell r="O13">
            <v>26.383876672805364</v>
          </cell>
        </row>
        <row r="14">
          <cell r="B14">
            <v>13.048576945410767</v>
          </cell>
          <cell r="C14">
            <v>5.380436051130501</v>
          </cell>
          <cell r="D14">
            <v>0.9915188875495488</v>
          </cell>
          <cell r="E14">
            <v>19.420531884090817</v>
          </cell>
          <cell r="G14">
            <v>5.222549110569899</v>
          </cell>
          <cell r="I14">
            <v>0.7604582081201371</v>
          </cell>
          <cell r="K14">
            <v>22.6</v>
          </cell>
          <cell r="O14">
            <v>27.24699696182252</v>
          </cell>
        </row>
        <row r="15">
          <cell r="B15">
            <v>13.440034253773087</v>
          </cell>
          <cell r="C15">
            <v>5.541849132664415</v>
          </cell>
          <cell r="D15">
            <v>1.021264454176035</v>
          </cell>
          <cell r="E15">
            <v>20.003147840613536</v>
          </cell>
          <cell r="G15">
            <v>5.379225583886995</v>
          </cell>
          <cell r="I15">
            <v>0.7832719543637411</v>
          </cell>
          <cell r="K15">
            <v>23.278000000000002</v>
          </cell>
          <cell r="O15">
            <v>28.06440687067719</v>
          </cell>
        </row>
      </sheetData>
      <sheetData sheetId="2">
        <row r="8">
          <cell r="F8">
            <v>0</v>
          </cell>
          <cell r="H8">
            <v>0</v>
          </cell>
        </row>
        <row r="9">
          <cell r="F9">
            <v>1.553</v>
          </cell>
          <cell r="H9">
            <v>1.1099999999999999</v>
          </cell>
        </row>
        <row r="10">
          <cell r="F10">
            <v>2.287</v>
          </cell>
          <cell r="H10">
            <v>1.24</v>
          </cell>
        </row>
        <row r="11">
          <cell r="F11">
            <v>2.02</v>
          </cell>
          <cell r="H11">
            <v>1.111</v>
          </cell>
        </row>
        <row r="12">
          <cell r="F12">
            <v>2.02</v>
          </cell>
          <cell r="H12">
            <v>1.111</v>
          </cell>
        </row>
        <row r="13">
          <cell r="F13">
            <v>2.2</v>
          </cell>
          <cell r="H13">
            <v>1.111</v>
          </cell>
        </row>
        <row r="14">
          <cell r="F14">
            <v>2.3</v>
          </cell>
          <cell r="H14">
            <v>1.2</v>
          </cell>
        </row>
        <row r="15">
          <cell r="F15">
            <v>2.3689999999999998</v>
          </cell>
          <cell r="H15">
            <v>1.236</v>
          </cell>
        </row>
      </sheetData>
      <sheetData sheetId="3">
        <row r="11">
          <cell r="E11">
            <v>47.355445544554456</v>
          </cell>
        </row>
        <row r="12">
          <cell r="E12">
            <v>51.5950495049505</v>
          </cell>
        </row>
      </sheetData>
      <sheetData sheetId="4">
        <row r="8">
          <cell r="I8">
            <v>75.8138546932742</v>
          </cell>
          <cell r="U8">
            <v>0.7286196815892441</v>
          </cell>
          <cell r="V8">
            <v>0.16086589562957002</v>
          </cell>
          <cell r="W8">
            <v>0.11051442278118594</v>
          </cell>
        </row>
        <row r="9">
          <cell r="I9">
            <v>80.82267354028085</v>
          </cell>
          <cell r="U9">
            <v>0.712922056926879</v>
          </cell>
          <cell r="V9">
            <v>0.1585232480695813</v>
          </cell>
          <cell r="W9">
            <v>0.12855469500353972</v>
          </cell>
        </row>
        <row r="10">
          <cell r="I10">
            <v>85.09541670362157</v>
          </cell>
          <cell r="U10">
            <v>0.7056423913225611</v>
          </cell>
          <cell r="V10">
            <v>0.1568971372362885</v>
          </cell>
          <cell r="W10">
            <v>0.1374604714411505</v>
          </cell>
        </row>
        <row r="11">
          <cell r="I11">
            <v>89.26552135994088</v>
          </cell>
          <cell r="U11">
            <v>0.7055146530695742</v>
          </cell>
          <cell r="V11">
            <v>0.15969058847350998</v>
          </cell>
          <cell r="W11">
            <v>0.1347947584569159</v>
          </cell>
        </row>
        <row r="12">
          <cell r="I12">
            <v>87.65476777531411</v>
          </cell>
          <cell r="U12">
            <v>0.7217892223369129</v>
          </cell>
          <cell r="V12">
            <v>0.1699886789959017</v>
          </cell>
          <cell r="W12">
            <v>0.10822209866718539</v>
          </cell>
        </row>
        <row r="13">
          <cell r="I13">
            <v>89.11522838137472</v>
          </cell>
          <cell r="U13">
            <v>0.7162561830641486</v>
          </cell>
          <cell r="V13">
            <v>0.17387838647396264</v>
          </cell>
          <cell r="W13">
            <v>0.1098654304618888</v>
          </cell>
        </row>
        <row r="14">
          <cell r="U14">
            <v>0.7136601615962279</v>
          </cell>
          <cell r="V14">
            <v>0.17529039436056468</v>
          </cell>
          <cell r="W14">
            <v>0.11104944404320746</v>
          </cell>
        </row>
        <row r="15">
          <cell r="U15">
            <v>0.713660161596228</v>
          </cell>
          <cell r="V15">
            <v>0.17529039436056465</v>
          </cell>
          <cell r="W15">
            <v>0.11104944404320742</v>
          </cell>
        </row>
      </sheetData>
      <sheetData sheetId="6">
        <row r="6">
          <cell r="C6">
            <v>56.975609756097555</v>
          </cell>
          <cell r="D6">
            <v>22.6417776008</v>
          </cell>
          <cell r="G6">
            <v>3.5767289522975574</v>
          </cell>
          <cell r="H6">
            <v>39.329268292682926</v>
          </cell>
          <cell r="J6">
            <v>15.954268292682926</v>
          </cell>
          <cell r="K6">
            <v>6</v>
          </cell>
          <cell r="L6">
            <v>3</v>
          </cell>
        </row>
        <row r="7">
          <cell r="C7">
            <v>55.48780487804878</v>
          </cell>
          <cell r="D7">
            <v>28.4239638505</v>
          </cell>
          <cell r="G7">
            <v>-11.657009353451222</v>
          </cell>
          <cell r="H7">
            <v>63.9390243902439</v>
          </cell>
          <cell r="J7">
            <v>34.9390243902439</v>
          </cell>
          <cell r="K7">
            <v>6</v>
          </cell>
          <cell r="L7">
            <v>3</v>
          </cell>
        </row>
        <row r="8">
          <cell r="C8">
            <v>67.92682926829268</v>
          </cell>
          <cell r="D8">
            <v>29.7907344182</v>
          </cell>
          <cell r="G8">
            <v>-4.901625822907324</v>
          </cell>
          <cell r="H8">
            <v>66.52439024390243</v>
          </cell>
          <cell r="J8">
            <v>35.64939024390243</v>
          </cell>
          <cell r="K8">
            <v>6</v>
          </cell>
          <cell r="L8">
            <v>3</v>
          </cell>
        </row>
        <row r="9">
          <cell r="C9">
            <v>71.390243902439</v>
          </cell>
          <cell r="D9">
            <v>30.7134710342</v>
          </cell>
          <cell r="G9">
            <v>20.068100561239</v>
          </cell>
          <cell r="H9">
            <v>66.91463414634146</v>
          </cell>
          <cell r="J9">
            <v>14.678953394897015</v>
          </cell>
          <cell r="K9">
            <v>6</v>
          </cell>
          <cell r="L9">
            <v>3</v>
          </cell>
        </row>
        <row r="10">
          <cell r="C10">
            <v>50</v>
          </cell>
          <cell r="D10">
            <v>30.327774006838315</v>
          </cell>
          <cell r="G10">
            <v>-2.373091838193888</v>
          </cell>
          <cell r="H10">
            <v>59.03658536585366</v>
          </cell>
          <cell r="J10">
            <v>11.420872630537957</v>
          </cell>
          <cell r="K10">
            <v>6</v>
          </cell>
          <cell r="L10">
            <v>3</v>
          </cell>
        </row>
        <row r="11">
          <cell r="C11">
            <v>45.63414634146341</v>
          </cell>
          <cell r="D11">
            <v>31.328590549063975</v>
          </cell>
          <cell r="G11">
            <v>-11.675550715204558</v>
          </cell>
          <cell r="H11">
            <v>66.9024390243902</v>
          </cell>
          <cell r="J11">
            <v>18.883333398988327</v>
          </cell>
          <cell r="K11">
            <v>6</v>
          </cell>
          <cell r="L11">
            <v>3</v>
          </cell>
        </row>
        <row r="12">
          <cell r="C12">
            <v>47.127018600826766</v>
          </cell>
          <cell r="D12">
            <v>32.675719942673716</v>
          </cell>
          <cell r="G12">
            <v>-14.520656280527001</v>
          </cell>
          <cell r="H12">
            <v>69.0910807172997</v>
          </cell>
          <cell r="J12">
            <v>19.795506810066414</v>
          </cell>
          <cell r="K12">
            <v>6</v>
          </cell>
          <cell r="L12">
            <v>3</v>
          </cell>
        </row>
        <row r="13">
          <cell r="C13">
            <v>48.54082915885156</v>
          </cell>
          <cell r="D13">
            <v>33.65599154095393</v>
          </cell>
          <cell r="G13">
            <v>-14.95627596894282</v>
          </cell>
          <cell r="H13">
            <v>71.16381313881868</v>
          </cell>
          <cell r="J13">
            <v>20.659372014368408</v>
          </cell>
          <cell r="K13">
            <v>6</v>
          </cell>
          <cell r="L13">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O1"/>
      <sheetName val="DEMO2"/>
      <sheetName val="Pop1982-2010"/>
      <sheetName val="PopAge1982-2010"/>
      <sheetName val="PopSexeAge2010"/>
      <sheetName val="PopSexeAge2009"/>
      <sheetName val="PopSexeAge2008"/>
      <sheetName val="PopSexeAge2007"/>
      <sheetName val="PopSexeAge2006"/>
      <sheetName val="PopSexeAge2005"/>
      <sheetName val="Mariages19942008"/>
      <sheetName val="Divorces19952007"/>
      <sheetName val="Pop1946-2010(métropole)"/>
      <sheetName val="PopSexeAgeMatrim2009"/>
      <sheetName val="PopSexeAgeMatrim2008"/>
      <sheetName val="PopSexeAgeMatrim2007"/>
      <sheetName val="PopSexeAgeMatrim2006"/>
      <sheetName val="PopSexeAgeMatrim2005"/>
      <sheetName val="NMenFrance19822006"/>
      <sheetName val="NMenMetrop19602006"/>
    </sheetNames>
    <sheetDataSet>
      <sheetData sheetId="0">
        <row r="6">
          <cell r="C6">
            <v>48.543536</v>
          </cell>
        </row>
        <row r="7">
          <cell r="C7">
            <v>48.976801</v>
          </cell>
        </row>
        <row r="8">
          <cell r="C8">
            <v>49.350296</v>
          </cell>
        </row>
        <row r="9">
          <cell r="C9">
            <v>49.706232</v>
          </cell>
        </row>
        <row r="10">
          <cell r="C10">
            <v>50.049065999999996</v>
          </cell>
        </row>
        <row r="11">
          <cell r="C11">
            <v>50.366269</v>
          </cell>
        </row>
        <row r="12">
          <cell r="C12">
            <v>50.738947614991744</v>
          </cell>
        </row>
        <row r="13">
          <cell r="C13">
            <v>51.11438381661497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39"/>
  <sheetViews>
    <sheetView tabSelected="1" workbookViewId="0" topLeftCell="A1">
      <pane xSplit="1" ySplit="5" topLeftCell="B6" activePane="bottomRight" state="frozen"/>
      <selection pane="topLeft" activeCell="A1" sqref="A1"/>
      <selection pane="topRight" activeCell="B1" sqref="B1"/>
      <selection pane="bottomLeft" activeCell="A9" sqref="A9"/>
      <selection pane="bottomRight" activeCell="A3" sqref="A3:J20"/>
    </sheetView>
  </sheetViews>
  <sheetFormatPr defaultColWidth="11.421875" defaultRowHeight="12.75"/>
  <cols>
    <col min="1" max="10" width="12.7109375" style="1" customWidth="1"/>
    <col min="11" max="12" width="9.7109375" style="1" customWidth="1"/>
    <col min="13" max="16384" width="11.421875" style="1" customWidth="1"/>
  </cols>
  <sheetData>
    <row r="1" spans="2:10" ht="12.75">
      <c r="B1" s="2"/>
      <c r="C1" s="2"/>
      <c r="D1" s="2"/>
      <c r="E1" s="2"/>
      <c r="F1" s="2"/>
      <c r="G1" s="2"/>
      <c r="H1" s="2"/>
      <c r="I1" s="2"/>
      <c r="J1" s="2"/>
    </row>
    <row r="2" ht="13.5" thickBot="1"/>
    <row r="3" spans="1:10" ht="19.5" customHeight="1" thickTop="1">
      <c r="A3" s="628" t="s">
        <v>185</v>
      </c>
      <c r="B3" s="629"/>
      <c r="C3" s="629"/>
      <c r="D3" s="629"/>
      <c r="E3" s="629"/>
      <c r="F3" s="629"/>
      <c r="G3" s="629"/>
      <c r="H3" s="629"/>
      <c r="I3" s="629"/>
      <c r="J3" s="630"/>
    </row>
    <row r="4" spans="1:10" ht="19.5" customHeight="1">
      <c r="A4" s="3"/>
      <c r="B4" s="4"/>
      <c r="C4" s="4"/>
      <c r="D4" s="5"/>
      <c r="E4" s="5"/>
      <c r="F4" s="5"/>
      <c r="G4" s="5"/>
      <c r="H4" s="5"/>
      <c r="I4" s="5"/>
      <c r="J4" s="186"/>
    </row>
    <row r="5" spans="1:15" ht="69.75" customHeight="1">
      <c r="A5" s="18" t="s">
        <v>74</v>
      </c>
      <c r="B5" s="14" t="s">
        <v>260</v>
      </c>
      <c r="C5" s="444" t="s">
        <v>72</v>
      </c>
      <c r="D5" s="445" t="s">
        <v>73</v>
      </c>
      <c r="E5" s="436" t="s">
        <v>70</v>
      </c>
      <c r="F5" s="437" t="s">
        <v>71</v>
      </c>
      <c r="G5" s="48" t="s">
        <v>288</v>
      </c>
      <c r="H5" s="454" t="s">
        <v>289</v>
      </c>
      <c r="I5" s="437" t="s">
        <v>292</v>
      </c>
      <c r="J5" s="108" t="s">
        <v>293</v>
      </c>
      <c r="N5" s="14" t="s">
        <v>290</v>
      </c>
      <c r="O5" s="14" t="s">
        <v>291</v>
      </c>
    </row>
    <row r="6" spans="1:15" ht="19.5" customHeight="1">
      <c r="A6" s="9">
        <v>2005</v>
      </c>
      <c r="B6" s="202">
        <f>'CN2'!B7</f>
        <v>1506.4830000000002</v>
      </c>
      <c r="C6" s="446">
        <f>'CN2'!C7+'CN2'!F7+'CN2'!G7+'CN2'!H7+'CN2'!I7+'CN2'!L7</f>
        <v>1500.3860000000002</v>
      </c>
      <c r="D6" s="447">
        <f>'CN2'!J7+'CN2'!K7</f>
        <v>6.097000000000005</v>
      </c>
      <c r="E6" s="438">
        <f aca="true" t="shared" si="0" ref="E6:F10">C6/$B6</f>
        <v>0.9959528252227208</v>
      </c>
      <c r="F6" s="439">
        <f t="shared" si="0"/>
        <v>0.0040471747772792685</v>
      </c>
      <c r="G6" s="17">
        <f>C6+H6</f>
        <v>1726.0130000000001</v>
      </c>
      <c r="H6" s="455">
        <f>N6+O6+'CN12'!Q7+'CN15'!U8+'CN15'!AP8+'CN13'!C7</f>
        <v>225.62699999999998</v>
      </c>
      <c r="I6" s="439">
        <f aca="true" t="shared" si="1" ref="I6:I11">H6/G6</f>
        <v>0.1307214951451698</v>
      </c>
      <c r="J6" s="34">
        <f aca="true" t="shared" si="2" ref="J6:J11">B6/G6</f>
        <v>0.8728109232085738</v>
      </c>
      <c r="K6" s="27"/>
      <c r="L6" s="8"/>
      <c r="N6" s="191">
        <v>42.547</v>
      </c>
      <c r="O6" s="59">
        <v>0.898</v>
      </c>
    </row>
    <row r="7" spans="1:15" ht="19.5" customHeight="1">
      <c r="A7" s="9">
        <f>A6+1</f>
        <v>2006</v>
      </c>
      <c r="B7" s="202">
        <f>'CN2'!B8</f>
        <v>1579.1814000000002</v>
      </c>
      <c r="C7" s="448">
        <f>'CN2'!C8+'CN2'!F8+'CN2'!G8+'CN2'!H8+'CN2'!I8+'CN2'!L8</f>
        <v>1566.4224000000002</v>
      </c>
      <c r="D7" s="447">
        <f>'CN2'!J8+'CN2'!K8</f>
        <v>12.75899999999999</v>
      </c>
      <c r="E7" s="438">
        <f t="shared" si="0"/>
        <v>0.991920497543854</v>
      </c>
      <c r="F7" s="439">
        <f t="shared" si="0"/>
        <v>0.008079502456145943</v>
      </c>
      <c r="G7" s="17">
        <f>C7+H7</f>
        <v>1806.4294000000002</v>
      </c>
      <c r="H7" s="455">
        <f>N7+O7+'CN12'!Q8+'CN15'!U9+'CN15'!AP9+'CN13'!C8</f>
        <v>240.007</v>
      </c>
      <c r="I7" s="439">
        <f t="shared" si="1"/>
        <v>0.13286265159324798</v>
      </c>
      <c r="J7" s="34">
        <f t="shared" si="2"/>
        <v>0.8742004531148574</v>
      </c>
      <c r="K7" s="27"/>
      <c r="L7" s="8"/>
      <c r="N7" s="59">
        <v>45.701</v>
      </c>
      <c r="O7" s="59">
        <v>0.94</v>
      </c>
    </row>
    <row r="8" spans="1:15" ht="19.5" customHeight="1">
      <c r="A8" s="9">
        <f>A7+1</f>
        <v>2007</v>
      </c>
      <c r="B8" s="202">
        <f>'CN2'!B9</f>
        <v>1660.5520000000001</v>
      </c>
      <c r="C8" s="448">
        <f>'CN2'!C9+'CN2'!F9+'CN2'!G9+'CN2'!H9+'CN2'!I9+'CN2'!L9</f>
        <v>1642.941</v>
      </c>
      <c r="D8" s="447">
        <f>'CN2'!J9+'CN2'!K9</f>
        <v>17.611</v>
      </c>
      <c r="E8" s="438">
        <f t="shared" si="0"/>
        <v>0.9893944905067712</v>
      </c>
      <c r="F8" s="439">
        <f t="shared" si="0"/>
        <v>0.010605509493228757</v>
      </c>
      <c r="G8" s="17">
        <f>C8+H8</f>
        <v>1895.284</v>
      </c>
      <c r="H8" s="455">
        <f>N8+O8+'CN12'!Q9+'CN15'!U10+'CN15'!AP10+'CN13'!C9</f>
        <v>252.34300000000002</v>
      </c>
      <c r="I8" s="439">
        <f t="shared" si="1"/>
        <v>0.13314257915964045</v>
      </c>
      <c r="J8" s="34">
        <f t="shared" si="2"/>
        <v>0.8761494319584823</v>
      </c>
      <c r="K8" s="27"/>
      <c r="L8" s="8"/>
      <c r="N8" s="59">
        <v>47.773</v>
      </c>
      <c r="O8" s="154">
        <v>1.003</v>
      </c>
    </row>
    <row r="9" spans="1:15" ht="19.5" customHeight="1">
      <c r="A9" s="9">
        <v>2008</v>
      </c>
      <c r="B9" s="202">
        <f>'CN2'!B10</f>
        <v>1694.655</v>
      </c>
      <c r="C9" s="448">
        <f>'CN2'!C10+'CN2'!F10+'CN2'!G10+'CN2'!H10+'CN2'!I10+'CN2'!L10</f>
        <v>1679.346</v>
      </c>
      <c r="D9" s="447">
        <f>'CN2'!J10+'CN2'!K10</f>
        <v>15.308999999999997</v>
      </c>
      <c r="E9" s="438">
        <f t="shared" si="0"/>
        <v>0.9909663028758066</v>
      </c>
      <c r="F9" s="439">
        <f t="shared" si="0"/>
        <v>0.009033697124193418</v>
      </c>
      <c r="G9" s="17">
        <f>C9+H9</f>
        <v>1948.511</v>
      </c>
      <c r="H9" s="455">
        <f>N9+O9+'CN12'!Q10+'CN15'!U11+'CN15'!AP11+'CN13'!C10</f>
        <v>269.16499999999996</v>
      </c>
      <c r="I9" s="439">
        <f t="shared" si="1"/>
        <v>0.13813881471544168</v>
      </c>
      <c r="J9" s="34">
        <f t="shared" si="2"/>
        <v>0.869717953863232</v>
      </c>
      <c r="K9" s="27"/>
      <c r="L9" s="8"/>
      <c r="N9" s="59">
        <v>50.934</v>
      </c>
      <c r="O9" s="154">
        <v>1.068</v>
      </c>
    </row>
    <row r="10" spans="1:15" ht="19.5" customHeight="1">
      <c r="A10" s="9">
        <v>2009</v>
      </c>
      <c r="B10" s="202">
        <f>'CN2'!B11</f>
        <v>1645.061</v>
      </c>
      <c r="C10" s="448">
        <f>'CN2'!C11+'CN2'!F11+'CN2'!G11+'CN2'!H11+'CN2'!I11+'CN2'!L11</f>
        <v>1634.451</v>
      </c>
      <c r="D10" s="447">
        <f>'CN2'!J11+'CN2'!K11</f>
        <v>10.610000000000001</v>
      </c>
      <c r="E10" s="438">
        <f t="shared" si="0"/>
        <v>0.9935503911405109</v>
      </c>
      <c r="F10" s="439">
        <f t="shared" si="0"/>
        <v>0.006449608859489102</v>
      </c>
      <c r="G10" s="17">
        <f>C10+H10</f>
        <v>1907.145</v>
      </c>
      <c r="H10" s="455">
        <f>N10+O10+'CN12'!Q11+'CN15'!U12+'CN15'!AP12+'CN13'!C11</f>
        <v>272.694</v>
      </c>
      <c r="I10" s="439">
        <f t="shared" si="1"/>
        <v>0.14298545731971088</v>
      </c>
      <c r="J10" s="34">
        <f t="shared" si="2"/>
        <v>0.8625778323095517</v>
      </c>
      <c r="K10" s="27"/>
      <c r="L10" s="8"/>
      <c r="N10" s="59">
        <v>51.941</v>
      </c>
      <c r="O10" s="154">
        <v>1.166</v>
      </c>
    </row>
    <row r="11" spans="1:14" ht="19.5" customHeight="1" thickBot="1">
      <c r="A11" s="10">
        <v>2010</v>
      </c>
      <c r="B11" s="192">
        <f aca="true" t="shared" si="3" ref="B11:D13">(1+B18)*B10</f>
        <v>1679.6072809999998</v>
      </c>
      <c r="C11" s="449">
        <f t="shared" si="3"/>
        <v>1668.774471</v>
      </c>
      <c r="D11" s="450">
        <f t="shared" si="3"/>
        <v>10.83281</v>
      </c>
      <c r="E11" s="440">
        <f aca="true" t="shared" si="4" ref="E11:F13">C11/$B11</f>
        <v>0.993550391140511</v>
      </c>
      <c r="F11" s="441">
        <f t="shared" si="4"/>
        <v>0.006449608859489102</v>
      </c>
      <c r="G11" s="185">
        <f aca="true" t="shared" si="5" ref="G11:H13">(1+G18)*G10</f>
        <v>1947.1950449999997</v>
      </c>
      <c r="H11" s="456">
        <f t="shared" si="5"/>
        <v>278.420574</v>
      </c>
      <c r="I11" s="441">
        <f t="shared" si="1"/>
        <v>0.14298545731971088</v>
      </c>
      <c r="J11" s="188">
        <f t="shared" si="2"/>
        <v>0.8625778323095518</v>
      </c>
      <c r="K11" s="27"/>
      <c r="L11" s="8"/>
      <c r="N11" s="16"/>
    </row>
    <row r="12" spans="1:14" ht="19.5" customHeight="1" thickTop="1">
      <c r="A12" s="396">
        <v>2011</v>
      </c>
      <c r="B12" s="400">
        <f t="shared" si="3"/>
        <v>1729.9954994299999</v>
      </c>
      <c r="C12" s="451">
        <f t="shared" si="3"/>
        <v>1718.83770513</v>
      </c>
      <c r="D12" s="452">
        <f t="shared" si="3"/>
        <v>11.1577943</v>
      </c>
      <c r="E12" s="442">
        <f t="shared" si="4"/>
        <v>0.9935503911405109</v>
      </c>
      <c r="F12" s="443">
        <f t="shared" si="4"/>
        <v>0.006449608859489102</v>
      </c>
      <c r="G12" s="398">
        <f t="shared" si="5"/>
        <v>2005.6108963499998</v>
      </c>
      <c r="H12" s="457">
        <f t="shared" si="5"/>
        <v>286.77319122</v>
      </c>
      <c r="I12" s="443">
        <f>H12/G12</f>
        <v>0.14298545731971088</v>
      </c>
      <c r="J12" s="453">
        <f>B12/G12</f>
        <v>0.8625778323095518</v>
      </c>
      <c r="K12" s="8"/>
      <c r="L12" s="8"/>
      <c r="N12" s="15"/>
    </row>
    <row r="13" spans="1:14" ht="19.5" customHeight="1" thickBot="1">
      <c r="A13" s="10">
        <v>2012</v>
      </c>
      <c r="B13" s="192">
        <f t="shared" si="3"/>
        <v>1781.8953644128999</v>
      </c>
      <c r="C13" s="449">
        <f t="shared" si="3"/>
        <v>1770.4028362839</v>
      </c>
      <c r="D13" s="450">
        <f t="shared" si="3"/>
        <v>11.492528129000002</v>
      </c>
      <c r="E13" s="440">
        <f t="shared" si="4"/>
        <v>0.9935503911405109</v>
      </c>
      <c r="F13" s="441">
        <f t="shared" si="4"/>
        <v>0.006449608859489102</v>
      </c>
      <c r="G13" s="185">
        <f t="shared" si="5"/>
        <v>2065.7792232405</v>
      </c>
      <c r="H13" s="456">
        <f t="shared" si="5"/>
        <v>295.3763869566</v>
      </c>
      <c r="I13" s="441">
        <f>H13/G13</f>
        <v>0.14298545731971088</v>
      </c>
      <c r="J13" s="188">
        <f>B13/G13</f>
        <v>0.8625778323095517</v>
      </c>
      <c r="K13" s="8"/>
      <c r="L13" s="8"/>
      <c r="N13" s="15"/>
    </row>
    <row r="14" spans="2:12" ht="14.25" thickBot="1" thickTop="1">
      <c r="B14" s="12"/>
      <c r="C14" s="12"/>
      <c r="D14" s="12"/>
      <c r="E14" s="12"/>
      <c r="F14" s="12"/>
      <c r="G14" s="12"/>
      <c r="H14" s="12"/>
      <c r="I14" s="12"/>
      <c r="J14" s="12"/>
      <c r="K14" s="8"/>
      <c r="L14" s="8"/>
    </row>
    <row r="15" spans="1:12" ht="13.5" customHeight="1" thickTop="1">
      <c r="A15" s="403" t="s">
        <v>122</v>
      </c>
      <c r="B15" s="407"/>
      <c r="C15" s="407"/>
      <c r="D15" s="407"/>
      <c r="E15" s="407"/>
      <c r="F15" s="407"/>
      <c r="G15" s="408"/>
      <c r="H15" s="407"/>
      <c r="I15" s="407"/>
      <c r="J15" s="409"/>
      <c r="K15" s="8"/>
      <c r="L15" s="8"/>
    </row>
    <row r="16" spans="1:12" ht="13.5" thickBot="1">
      <c r="A16" s="402" t="s">
        <v>29</v>
      </c>
      <c r="B16" s="410"/>
      <c r="C16" s="410"/>
      <c r="D16" s="410"/>
      <c r="E16" s="410"/>
      <c r="F16" s="410"/>
      <c r="G16" s="410"/>
      <c r="H16" s="410"/>
      <c r="I16" s="410"/>
      <c r="J16" s="411"/>
      <c r="K16" s="8"/>
      <c r="L16" s="8"/>
    </row>
    <row r="17" spans="1:12" ht="14.25" thickBot="1" thickTop="1">
      <c r="A17" s="406"/>
      <c r="B17" s="405"/>
      <c r="C17" s="405"/>
      <c r="D17" s="405"/>
      <c r="E17" s="405"/>
      <c r="F17" s="405"/>
      <c r="G17" s="405"/>
      <c r="H17" s="405"/>
      <c r="I17" s="405"/>
      <c r="J17" s="405"/>
      <c r="K17" s="8"/>
      <c r="L17" s="8"/>
    </row>
    <row r="18" spans="1:12" ht="14.25" thickBot="1" thickTop="1">
      <c r="A18" s="194">
        <v>2010</v>
      </c>
      <c r="B18" s="244">
        <v>0.021</v>
      </c>
      <c r="C18" s="244">
        <f>B18</f>
        <v>0.021</v>
      </c>
      <c r="D18" s="244">
        <f>B18</f>
        <v>0.021</v>
      </c>
      <c r="E18" s="244"/>
      <c r="F18" s="244"/>
      <c r="G18" s="244">
        <f>B18</f>
        <v>0.021</v>
      </c>
      <c r="H18" s="244">
        <f>B18</f>
        <v>0.021</v>
      </c>
      <c r="I18" s="195"/>
      <c r="J18" s="195"/>
      <c r="K18" s="197"/>
      <c r="L18" s="198"/>
    </row>
    <row r="19" spans="1:12" ht="14.25" thickBot="1" thickTop="1">
      <c r="A19" s="194">
        <v>2011</v>
      </c>
      <c r="B19" s="244">
        <v>0.03</v>
      </c>
      <c r="C19" s="244">
        <f>B19</f>
        <v>0.03</v>
      </c>
      <c r="D19" s="244">
        <f>B19</f>
        <v>0.03</v>
      </c>
      <c r="E19" s="244"/>
      <c r="F19" s="244"/>
      <c r="G19" s="244">
        <f>B19</f>
        <v>0.03</v>
      </c>
      <c r="H19" s="244">
        <f>B19</f>
        <v>0.03</v>
      </c>
      <c r="I19" s="195"/>
      <c r="J19" s="196"/>
      <c r="K19" s="198"/>
      <c r="L19" s="198"/>
    </row>
    <row r="20" spans="1:12" ht="14.25" thickBot="1" thickTop="1">
      <c r="A20" s="194">
        <v>2012</v>
      </c>
      <c r="B20" s="244">
        <v>0.03</v>
      </c>
      <c r="C20" s="244">
        <f>B20</f>
        <v>0.03</v>
      </c>
      <c r="D20" s="244">
        <f>B20</f>
        <v>0.03</v>
      </c>
      <c r="E20" s="244"/>
      <c r="F20" s="244"/>
      <c r="G20" s="244">
        <f>B20</f>
        <v>0.03</v>
      </c>
      <c r="H20" s="244">
        <f>B20</f>
        <v>0.03</v>
      </c>
      <c r="I20" s="195"/>
      <c r="J20" s="196"/>
      <c r="K20" s="198"/>
      <c r="L20" s="198"/>
    </row>
    <row r="21" spans="11:12" ht="13.5" thickTop="1">
      <c r="K21" s="8"/>
      <c r="L21" s="8"/>
    </row>
    <row r="22" spans="11:12" ht="12.75">
      <c r="K22" s="8"/>
      <c r="L22" s="8"/>
    </row>
    <row r="23" spans="11:12" ht="12.75">
      <c r="K23" s="8"/>
      <c r="L23" s="8"/>
    </row>
    <row r="24" spans="1:12" ht="12.75">
      <c r="A24" s="2"/>
      <c r="B24" s="13"/>
      <c r="C24" s="13"/>
      <c r="D24" s="12"/>
      <c r="E24" s="12"/>
      <c r="F24" s="12"/>
      <c r="G24" s="12"/>
      <c r="H24" s="12"/>
      <c r="I24" s="12"/>
      <c r="J24" s="12"/>
      <c r="K24" s="8"/>
      <c r="L24" s="8"/>
    </row>
    <row r="25" spans="1:12" ht="12.75">
      <c r="A25" s="2"/>
      <c r="B25" s="13"/>
      <c r="C25" s="13"/>
      <c r="D25" s="12"/>
      <c r="E25" s="12"/>
      <c r="F25" s="12"/>
      <c r="G25" s="12"/>
      <c r="H25" s="12"/>
      <c r="I25" s="12"/>
      <c r="J25" s="12"/>
      <c r="K25" s="8"/>
      <c r="L25" s="8"/>
    </row>
    <row r="26" spans="1:12" ht="12.75">
      <c r="A26" s="2"/>
      <c r="B26" s="12"/>
      <c r="C26" s="12"/>
      <c r="D26" s="12"/>
      <c r="E26" s="12"/>
      <c r="F26" s="12"/>
      <c r="G26" s="12"/>
      <c r="H26" s="12"/>
      <c r="I26" s="12"/>
      <c r="J26" s="12"/>
      <c r="K26" s="8"/>
      <c r="L26" s="8"/>
    </row>
    <row r="27" spans="1:12" ht="12.75">
      <c r="A27" s="2"/>
      <c r="B27" s="12"/>
      <c r="C27" s="12"/>
      <c r="D27" s="12"/>
      <c r="E27" s="12"/>
      <c r="F27" s="12"/>
      <c r="G27" s="12"/>
      <c r="H27" s="12"/>
      <c r="I27" s="12"/>
      <c r="J27" s="12"/>
      <c r="K27" s="8"/>
      <c r="L27" s="8"/>
    </row>
    <row r="28" spans="2:12" ht="12.75">
      <c r="B28" s="12"/>
      <c r="C28" s="12"/>
      <c r="D28" s="12"/>
      <c r="E28" s="12"/>
      <c r="F28" s="12"/>
      <c r="G28" s="12"/>
      <c r="H28" s="12"/>
      <c r="I28" s="12"/>
      <c r="J28" s="12"/>
      <c r="K28" s="8"/>
      <c r="L28" s="8"/>
    </row>
    <row r="29" spans="2:12" ht="12.75">
      <c r="B29" s="12"/>
      <c r="C29" s="12"/>
      <c r="D29" s="12"/>
      <c r="E29" s="12"/>
      <c r="F29" s="12"/>
      <c r="G29" s="12"/>
      <c r="H29" s="12"/>
      <c r="I29" s="12"/>
      <c r="J29" s="12"/>
      <c r="K29" s="8"/>
      <c r="L29" s="8"/>
    </row>
    <row r="30" spans="2:12" ht="12.75">
      <c r="B30" s="84"/>
      <c r="C30" s="12"/>
      <c r="D30" s="12"/>
      <c r="E30" s="12"/>
      <c r="F30" s="12"/>
      <c r="G30" s="12"/>
      <c r="H30" s="12"/>
      <c r="I30" s="12"/>
      <c r="J30" s="12"/>
      <c r="K30" s="8"/>
      <c r="L30" s="8"/>
    </row>
    <row r="31" spans="2:12" ht="12.75">
      <c r="B31" s="12"/>
      <c r="C31" s="12"/>
      <c r="D31" s="12"/>
      <c r="E31" s="12"/>
      <c r="F31" s="12"/>
      <c r="G31" s="12"/>
      <c r="H31" s="12"/>
      <c r="I31" s="12"/>
      <c r="J31" s="12"/>
      <c r="K31" s="8"/>
      <c r="L31" s="8"/>
    </row>
    <row r="32" spans="2:12" ht="12.75">
      <c r="B32" s="12"/>
      <c r="C32" s="12"/>
      <c r="D32" s="12"/>
      <c r="E32" s="12"/>
      <c r="F32" s="12"/>
      <c r="G32" s="12"/>
      <c r="H32" s="12"/>
      <c r="I32" s="12"/>
      <c r="J32" s="12"/>
      <c r="K32" s="8"/>
      <c r="L32" s="8"/>
    </row>
    <row r="33" spans="2:12" ht="12.75">
      <c r="B33" s="12"/>
      <c r="C33" s="12"/>
      <c r="D33" s="12"/>
      <c r="E33" s="12"/>
      <c r="F33" s="12"/>
      <c r="G33" s="12"/>
      <c r="H33" s="12"/>
      <c r="I33" s="12"/>
      <c r="J33" s="12"/>
      <c r="K33" s="8"/>
      <c r="L33" s="8"/>
    </row>
    <row r="34" spans="2:12" ht="12.75">
      <c r="B34" s="12"/>
      <c r="C34" s="12"/>
      <c r="D34" s="12"/>
      <c r="E34" s="12"/>
      <c r="F34" s="12"/>
      <c r="G34" s="12"/>
      <c r="H34" s="12"/>
      <c r="I34" s="12"/>
      <c r="J34" s="12"/>
      <c r="K34" s="12"/>
      <c r="L34" s="12"/>
    </row>
    <row r="35" spans="2:12" ht="12.75">
      <c r="B35" s="12"/>
      <c r="C35" s="12"/>
      <c r="D35" s="12"/>
      <c r="E35" s="12"/>
      <c r="F35" s="12"/>
      <c r="G35" s="12"/>
      <c r="H35" s="12"/>
      <c r="I35" s="12"/>
      <c r="J35" s="12"/>
      <c r="K35" s="12"/>
      <c r="L35" s="12"/>
    </row>
    <row r="36" spans="2:12" ht="12.75">
      <c r="B36" s="12"/>
      <c r="C36" s="12"/>
      <c r="D36" s="12"/>
      <c r="E36" s="12"/>
      <c r="F36" s="12"/>
      <c r="G36" s="12"/>
      <c r="H36" s="12"/>
      <c r="I36" s="12"/>
      <c r="J36" s="12"/>
      <c r="K36" s="12"/>
      <c r="L36" s="12"/>
    </row>
    <row r="37" spans="2:12" ht="12.75">
      <c r="B37" s="12"/>
      <c r="C37" s="12"/>
      <c r="D37" s="12"/>
      <c r="E37" s="12"/>
      <c r="F37" s="12"/>
      <c r="G37" s="12"/>
      <c r="H37" s="12"/>
      <c r="I37" s="12"/>
      <c r="J37" s="12"/>
      <c r="K37" s="12"/>
      <c r="L37" s="12"/>
    </row>
    <row r="38" spans="2:12" ht="12.75">
      <c r="B38" s="12"/>
      <c r="C38" s="12"/>
      <c r="D38" s="12"/>
      <c r="E38" s="12"/>
      <c r="F38" s="12"/>
      <c r="G38" s="12"/>
      <c r="H38" s="12"/>
      <c r="I38" s="12"/>
      <c r="J38" s="12"/>
      <c r="K38" s="12"/>
      <c r="L38" s="12"/>
    </row>
    <row r="39" spans="2:12" ht="12.75">
      <c r="B39" s="12"/>
      <c r="C39" s="12"/>
      <c r="D39" s="12"/>
      <c r="E39" s="12"/>
      <c r="F39" s="12"/>
      <c r="G39" s="12"/>
      <c r="H39" s="12"/>
      <c r="I39" s="12"/>
      <c r="J39" s="12"/>
      <c r="K39" s="12"/>
      <c r="L39" s="12"/>
    </row>
    <row r="40" spans="2:12" ht="12.75">
      <c r="B40" s="12"/>
      <c r="C40" s="12"/>
      <c r="D40" s="12"/>
      <c r="E40" s="12"/>
      <c r="F40" s="12"/>
      <c r="G40" s="12"/>
      <c r="H40" s="12"/>
      <c r="I40" s="12"/>
      <c r="J40" s="12"/>
      <c r="K40" s="12"/>
      <c r="L40" s="12"/>
    </row>
    <row r="41" spans="2:12" ht="12.75">
      <c r="B41" s="12"/>
      <c r="C41" s="12"/>
      <c r="D41" s="12"/>
      <c r="E41" s="12"/>
      <c r="F41" s="12"/>
      <c r="G41" s="12"/>
      <c r="H41" s="12"/>
      <c r="I41" s="12"/>
      <c r="J41" s="12"/>
      <c r="K41" s="12"/>
      <c r="L41" s="12"/>
    </row>
    <row r="42" spans="2:12" ht="12.75">
      <c r="B42" s="12"/>
      <c r="C42" s="12"/>
      <c r="D42" s="12"/>
      <c r="E42" s="12"/>
      <c r="F42" s="12"/>
      <c r="G42" s="12"/>
      <c r="H42" s="12"/>
      <c r="I42" s="12"/>
      <c r="J42" s="12"/>
      <c r="K42" s="12"/>
      <c r="L42" s="12"/>
    </row>
    <row r="43" spans="2:12" ht="12.75">
      <c r="B43" s="12"/>
      <c r="C43" s="12"/>
      <c r="D43" s="12"/>
      <c r="E43" s="12"/>
      <c r="F43" s="12"/>
      <c r="G43" s="12"/>
      <c r="H43" s="12"/>
      <c r="I43" s="12"/>
      <c r="J43" s="12"/>
      <c r="K43" s="12"/>
      <c r="L43" s="12"/>
    </row>
    <row r="44" spans="2:12" ht="12.75">
      <c r="B44" s="12"/>
      <c r="C44" s="12"/>
      <c r="D44" s="12"/>
      <c r="E44" s="12"/>
      <c r="F44" s="12"/>
      <c r="G44" s="12"/>
      <c r="H44" s="12"/>
      <c r="I44" s="12"/>
      <c r="J44" s="12"/>
      <c r="K44" s="12"/>
      <c r="L44" s="12"/>
    </row>
    <row r="45" spans="2:12" ht="12.75">
      <c r="B45" s="12"/>
      <c r="C45" s="12"/>
      <c r="D45" s="12"/>
      <c r="E45" s="12"/>
      <c r="F45" s="12"/>
      <c r="G45" s="12"/>
      <c r="H45" s="12"/>
      <c r="I45" s="12"/>
      <c r="J45" s="12"/>
      <c r="K45" s="12"/>
      <c r="L45" s="12"/>
    </row>
    <row r="46" spans="2:12" ht="12.75">
      <c r="B46" s="12"/>
      <c r="C46" s="12"/>
      <c r="D46" s="12"/>
      <c r="E46" s="12"/>
      <c r="F46" s="12"/>
      <c r="G46" s="12"/>
      <c r="H46" s="12"/>
      <c r="I46" s="12"/>
      <c r="J46" s="12"/>
      <c r="K46" s="12"/>
      <c r="L46" s="12"/>
    </row>
    <row r="47" spans="2:12" ht="12.75">
      <c r="B47" s="12"/>
      <c r="C47" s="12"/>
      <c r="D47" s="12"/>
      <c r="E47" s="12"/>
      <c r="F47" s="12"/>
      <c r="G47" s="12"/>
      <c r="H47" s="12"/>
      <c r="I47" s="12"/>
      <c r="J47" s="12"/>
      <c r="K47" s="12"/>
      <c r="L47" s="12"/>
    </row>
    <row r="48" spans="2:12" ht="12.75">
      <c r="B48" s="12"/>
      <c r="C48" s="12"/>
      <c r="D48" s="12"/>
      <c r="E48" s="12"/>
      <c r="F48" s="12"/>
      <c r="G48" s="12"/>
      <c r="H48" s="12"/>
      <c r="I48" s="12"/>
      <c r="J48" s="12"/>
      <c r="K48" s="12"/>
      <c r="L48" s="12"/>
    </row>
    <row r="49" spans="2:12" ht="12.75">
      <c r="B49" s="12"/>
      <c r="C49" s="12"/>
      <c r="D49" s="12"/>
      <c r="E49" s="12"/>
      <c r="F49" s="12"/>
      <c r="G49" s="12"/>
      <c r="H49" s="12"/>
      <c r="I49" s="12"/>
      <c r="J49" s="12"/>
      <c r="K49" s="12"/>
      <c r="L49" s="12"/>
    </row>
    <row r="50" spans="2:12" ht="12.75">
      <c r="B50" s="12"/>
      <c r="C50" s="12"/>
      <c r="D50" s="12"/>
      <c r="E50" s="12"/>
      <c r="F50" s="12"/>
      <c r="G50" s="12"/>
      <c r="H50" s="12"/>
      <c r="I50" s="12"/>
      <c r="J50" s="12"/>
      <c r="K50" s="12"/>
      <c r="L50" s="12"/>
    </row>
    <row r="51" spans="2:12" ht="12.75">
      <c r="B51" s="12"/>
      <c r="C51" s="12"/>
      <c r="D51" s="12"/>
      <c r="E51" s="12"/>
      <c r="F51" s="12"/>
      <c r="G51" s="12"/>
      <c r="H51" s="12"/>
      <c r="I51" s="12"/>
      <c r="J51" s="12"/>
      <c r="K51" s="12"/>
      <c r="L51" s="12"/>
    </row>
    <row r="52" spans="2:12" ht="12.75">
      <c r="B52" s="12"/>
      <c r="C52" s="12"/>
      <c r="D52" s="12"/>
      <c r="E52" s="12"/>
      <c r="F52" s="12"/>
      <c r="G52" s="12"/>
      <c r="H52" s="12"/>
      <c r="I52" s="12"/>
      <c r="J52" s="12"/>
      <c r="K52" s="12"/>
      <c r="L52" s="12"/>
    </row>
    <row r="53" spans="2:12" ht="12.75">
      <c r="B53" s="12"/>
      <c r="C53" s="12"/>
      <c r="D53" s="12"/>
      <c r="E53" s="12"/>
      <c r="F53" s="12"/>
      <c r="G53" s="12"/>
      <c r="H53" s="12"/>
      <c r="I53" s="12"/>
      <c r="J53" s="12"/>
      <c r="K53" s="12"/>
      <c r="L53" s="12"/>
    </row>
    <row r="54" spans="2:12" ht="12.75">
      <c r="B54" s="12"/>
      <c r="C54" s="12"/>
      <c r="D54" s="12"/>
      <c r="E54" s="12"/>
      <c r="F54" s="12"/>
      <c r="G54" s="12"/>
      <c r="H54" s="12"/>
      <c r="I54" s="12"/>
      <c r="J54" s="12"/>
      <c r="K54" s="12"/>
      <c r="L54" s="12"/>
    </row>
    <row r="55" spans="2:12" ht="12.75">
      <c r="B55" s="12"/>
      <c r="C55" s="12"/>
      <c r="D55" s="12"/>
      <c r="E55" s="12"/>
      <c r="F55" s="12"/>
      <c r="G55" s="12"/>
      <c r="H55" s="12"/>
      <c r="I55" s="12"/>
      <c r="J55" s="12"/>
      <c r="K55" s="12"/>
      <c r="L55" s="12"/>
    </row>
    <row r="56" spans="2:12" ht="12.75">
      <c r="B56" s="12"/>
      <c r="C56" s="12"/>
      <c r="D56" s="12"/>
      <c r="E56" s="12"/>
      <c r="F56" s="12"/>
      <c r="G56" s="12"/>
      <c r="H56" s="12"/>
      <c r="I56" s="12"/>
      <c r="J56" s="12"/>
      <c r="K56" s="12"/>
      <c r="L56" s="12"/>
    </row>
    <row r="57" spans="2:12" ht="12.75">
      <c r="B57" s="12"/>
      <c r="C57" s="12"/>
      <c r="D57" s="12"/>
      <c r="E57" s="12"/>
      <c r="F57" s="12"/>
      <c r="G57" s="12"/>
      <c r="H57" s="12"/>
      <c r="I57" s="12"/>
      <c r="J57" s="12"/>
      <c r="K57" s="12"/>
      <c r="L57" s="12"/>
    </row>
    <row r="58" spans="2:12" ht="12.75">
      <c r="B58" s="12"/>
      <c r="C58" s="12"/>
      <c r="D58" s="12"/>
      <c r="E58" s="12"/>
      <c r="F58" s="12"/>
      <c r="G58" s="12"/>
      <c r="H58" s="12"/>
      <c r="I58" s="12"/>
      <c r="J58" s="12"/>
      <c r="K58" s="12"/>
      <c r="L58" s="12"/>
    </row>
    <row r="59" spans="2:12" ht="12.75">
      <c r="B59" s="12"/>
      <c r="C59" s="12"/>
      <c r="D59" s="12"/>
      <c r="E59" s="12"/>
      <c r="F59" s="12"/>
      <c r="G59" s="12"/>
      <c r="H59" s="12"/>
      <c r="I59" s="12"/>
      <c r="J59" s="12"/>
      <c r="K59" s="12"/>
      <c r="L59" s="12"/>
    </row>
    <row r="60" spans="2:12" ht="12.75">
      <c r="B60" s="12"/>
      <c r="C60" s="12"/>
      <c r="D60" s="12"/>
      <c r="E60" s="12"/>
      <c r="F60" s="12"/>
      <c r="G60" s="12"/>
      <c r="H60" s="12"/>
      <c r="I60" s="12"/>
      <c r="J60" s="12"/>
      <c r="K60" s="12"/>
      <c r="L60" s="12"/>
    </row>
    <row r="61" spans="2:12" ht="12.75">
      <c r="B61" s="12"/>
      <c r="C61" s="12"/>
      <c r="D61" s="12"/>
      <c r="E61" s="12"/>
      <c r="F61" s="12"/>
      <c r="G61" s="12"/>
      <c r="H61" s="12"/>
      <c r="I61" s="12"/>
      <c r="J61" s="12"/>
      <c r="K61" s="12"/>
      <c r="L61" s="12"/>
    </row>
    <row r="62" spans="2:12" ht="12.75">
      <c r="B62" s="12"/>
      <c r="C62" s="12"/>
      <c r="D62" s="12"/>
      <c r="E62" s="12"/>
      <c r="F62" s="12"/>
      <c r="G62" s="12"/>
      <c r="H62" s="12"/>
      <c r="I62" s="12"/>
      <c r="J62" s="12"/>
      <c r="K62" s="12"/>
      <c r="L62" s="12"/>
    </row>
    <row r="63" spans="2:12" ht="12.75">
      <c r="B63" s="12"/>
      <c r="C63" s="12"/>
      <c r="D63" s="12"/>
      <c r="E63" s="12"/>
      <c r="F63" s="12"/>
      <c r="G63" s="12"/>
      <c r="H63" s="12"/>
      <c r="I63" s="12"/>
      <c r="J63" s="12"/>
      <c r="K63" s="12"/>
      <c r="L63" s="12"/>
    </row>
    <row r="64" spans="2:12" ht="12.75">
      <c r="B64" s="12"/>
      <c r="C64" s="12"/>
      <c r="D64" s="12"/>
      <c r="E64" s="12"/>
      <c r="F64" s="12"/>
      <c r="G64" s="12"/>
      <c r="H64" s="12"/>
      <c r="I64" s="12"/>
      <c r="J64" s="12"/>
      <c r="K64" s="12"/>
      <c r="L64" s="12"/>
    </row>
    <row r="65" spans="2:12" ht="12.75">
      <c r="B65" s="12"/>
      <c r="C65" s="12"/>
      <c r="D65" s="12"/>
      <c r="E65" s="12"/>
      <c r="F65" s="12"/>
      <c r="G65" s="12"/>
      <c r="H65" s="12"/>
      <c r="I65" s="12"/>
      <c r="J65" s="12"/>
      <c r="K65" s="12"/>
      <c r="L65" s="12"/>
    </row>
    <row r="66" spans="2:12" ht="12.75">
      <c r="B66" s="12"/>
      <c r="C66" s="12"/>
      <c r="D66" s="12"/>
      <c r="E66" s="12"/>
      <c r="F66" s="12"/>
      <c r="G66" s="12"/>
      <c r="H66" s="12"/>
      <c r="I66" s="12"/>
      <c r="J66" s="12"/>
      <c r="K66" s="12"/>
      <c r="L66" s="12"/>
    </row>
    <row r="67" spans="2:12" ht="12.75">
      <c r="B67" s="12"/>
      <c r="C67" s="12"/>
      <c r="D67" s="12"/>
      <c r="E67" s="12"/>
      <c r="F67" s="12"/>
      <c r="G67" s="12"/>
      <c r="H67" s="12"/>
      <c r="I67" s="12"/>
      <c r="J67" s="12"/>
      <c r="K67" s="12"/>
      <c r="L67" s="12"/>
    </row>
    <row r="68" spans="2:12" ht="12.75">
      <c r="B68" s="12"/>
      <c r="C68" s="12"/>
      <c r="D68" s="12"/>
      <c r="E68" s="12"/>
      <c r="F68" s="12"/>
      <c r="G68" s="12"/>
      <c r="H68" s="12"/>
      <c r="I68" s="12"/>
      <c r="J68" s="12"/>
      <c r="K68" s="12"/>
      <c r="L68" s="12"/>
    </row>
    <row r="69" spans="2:12" ht="12.75">
      <c r="B69" s="12"/>
      <c r="C69" s="12"/>
      <c r="D69" s="12"/>
      <c r="E69" s="12"/>
      <c r="F69" s="12"/>
      <c r="G69" s="12"/>
      <c r="H69" s="12"/>
      <c r="I69" s="12"/>
      <c r="J69" s="12"/>
      <c r="K69" s="12"/>
      <c r="L69" s="12"/>
    </row>
    <row r="70" spans="2:12" ht="12.75">
      <c r="B70" s="12"/>
      <c r="C70" s="12"/>
      <c r="D70" s="12"/>
      <c r="E70" s="12"/>
      <c r="F70" s="12"/>
      <c r="G70" s="12"/>
      <c r="H70" s="12"/>
      <c r="I70" s="12"/>
      <c r="J70" s="12"/>
      <c r="K70" s="12"/>
      <c r="L70" s="12"/>
    </row>
    <row r="71" spans="2:12" ht="12.75">
      <c r="B71" s="12"/>
      <c r="C71" s="12"/>
      <c r="D71" s="12"/>
      <c r="E71" s="12"/>
      <c r="F71" s="12"/>
      <c r="G71" s="12"/>
      <c r="H71" s="12"/>
      <c r="I71" s="12"/>
      <c r="J71" s="12"/>
      <c r="K71" s="12"/>
      <c r="L71" s="12"/>
    </row>
    <row r="72" spans="2:12" ht="12.75">
      <c r="B72" s="12"/>
      <c r="C72" s="12"/>
      <c r="D72" s="12"/>
      <c r="E72" s="12"/>
      <c r="F72" s="12"/>
      <c r="G72" s="12"/>
      <c r="H72" s="12"/>
      <c r="I72" s="12"/>
      <c r="J72" s="12"/>
      <c r="K72" s="12"/>
      <c r="L72" s="12"/>
    </row>
    <row r="73" spans="2:12" ht="12.75">
      <c r="B73" s="12"/>
      <c r="C73" s="12"/>
      <c r="D73" s="12"/>
      <c r="E73" s="12"/>
      <c r="F73" s="12"/>
      <c r="G73" s="12"/>
      <c r="H73" s="12"/>
      <c r="I73" s="12"/>
      <c r="J73" s="12"/>
      <c r="K73" s="12"/>
      <c r="L73" s="12"/>
    </row>
    <row r="74" spans="2:12" ht="12.75">
      <c r="B74" s="12"/>
      <c r="C74" s="12"/>
      <c r="D74" s="12"/>
      <c r="E74" s="12"/>
      <c r="F74" s="12"/>
      <c r="G74" s="12"/>
      <c r="H74" s="12"/>
      <c r="I74" s="12"/>
      <c r="J74" s="12"/>
      <c r="K74" s="12"/>
      <c r="L74" s="12"/>
    </row>
    <row r="75" spans="2:12" ht="12.75">
      <c r="B75" s="12"/>
      <c r="C75" s="12"/>
      <c r="D75" s="12"/>
      <c r="E75" s="12"/>
      <c r="F75" s="12"/>
      <c r="G75" s="12"/>
      <c r="H75" s="12"/>
      <c r="I75" s="12"/>
      <c r="J75" s="12"/>
      <c r="K75" s="12"/>
      <c r="L75" s="12"/>
    </row>
    <row r="76" spans="2:12" ht="12.75">
      <c r="B76" s="12"/>
      <c r="C76" s="12"/>
      <c r="D76" s="12"/>
      <c r="E76" s="12"/>
      <c r="F76" s="12"/>
      <c r="G76" s="12"/>
      <c r="H76" s="12"/>
      <c r="I76" s="12"/>
      <c r="J76" s="12"/>
      <c r="K76" s="12"/>
      <c r="L76" s="12"/>
    </row>
    <row r="77" spans="2:12" ht="12.75">
      <c r="B77" s="12"/>
      <c r="C77" s="12"/>
      <c r="D77" s="12"/>
      <c r="E77" s="12"/>
      <c r="F77" s="12"/>
      <c r="G77" s="12"/>
      <c r="H77" s="12"/>
      <c r="I77" s="12"/>
      <c r="J77" s="12"/>
      <c r="K77" s="12"/>
      <c r="L77" s="12"/>
    </row>
    <row r="78" spans="2:12" ht="12.75">
      <c r="B78" s="12"/>
      <c r="C78" s="12"/>
      <c r="D78" s="12"/>
      <c r="E78" s="12"/>
      <c r="F78" s="12"/>
      <c r="G78" s="12"/>
      <c r="H78" s="12"/>
      <c r="I78" s="12"/>
      <c r="J78" s="12"/>
      <c r="K78" s="12"/>
      <c r="L78" s="12"/>
    </row>
    <row r="79" spans="2:12" ht="12.75">
      <c r="B79" s="12"/>
      <c r="C79" s="12"/>
      <c r="D79" s="12"/>
      <c r="E79" s="12"/>
      <c r="F79" s="12"/>
      <c r="G79" s="12"/>
      <c r="H79" s="12"/>
      <c r="I79" s="12"/>
      <c r="J79" s="12"/>
      <c r="K79" s="12"/>
      <c r="L79" s="12"/>
    </row>
    <row r="80" spans="2:12" ht="12.75">
      <c r="B80" s="12"/>
      <c r="C80" s="12"/>
      <c r="D80" s="12"/>
      <c r="E80" s="12"/>
      <c r="F80" s="12"/>
      <c r="G80" s="12"/>
      <c r="H80" s="12"/>
      <c r="I80" s="12"/>
      <c r="J80" s="12"/>
      <c r="K80" s="12"/>
      <c r="L80" s="12"/>
    </row>
    <row r="81" spans="2:12" ht="12.75">
      <c r="B81" s="12"/>
      <c r="C81" s="12"/>
      <c r="D81" s="12"/>
      <c r="E81" s="12"/>
      <c r="F81" s="12"/>
      <c r="G81" s="12"/>
      <c r="H81" s="12"/>
      <c r="I81" s="12"/>
      <c r="J81" s="12"/>
      <c r="K81" s="12"/>
      <c r="L81" s="12"/>
    </row>
    <row r="82" spans="2:12" ht="12.75">
      <c r="B82" s="12"/>
      <c r="C82" s="12"/>
      <c r="D82" s="12"/>
      <c r="E82" s="12"/>
      <c r="F82" s="12"/>
      <c r="G82" s="12"/>
      <c r="H82" s="12"/>
      <c r="I82" s="12"/>
      <c r="J82" s="12"/>
      <c r="K82" s="12"/>
      <c r="L82" s="12"/>
    </row>
    <row r="83" spans="2:12" ht="12.75">
      <c r="B83" s="12"/>
      <c r="C83" s="12"/>
      <c r="D83" s="12"/>
      <c r="E83" s="12"/>
      <c r="F83" s="12"/>
      <c r="G83" s="12"/>
      <c r="H83" s="12"/>
      <c r="I83" s="12"/>
      <c r="J83" s="12"/>
      <c r="K83" s="12"/>
      <c r="L83" s="12"/>
    </row>
    <row r="84" spans="2:12" ht="12.75">
      <c r="B84" s="12"/>
      <c r="C84" s="12"/>
      <c r="D84" s="12"/>
      <c r="E84" s="12"/>
      <c r="F84" s="12"/>
      <c r="G84" s="12"/>
      <c r="H84" s="12"/>
      <c r="I84" s="12"/>
      <c r="J84" s="12"/>
      <c r="K84" s="12"/>
      <c r="L84" s="12"/>
    </row>
    <row r="85" spans="2:12" ht="12.75">
      <c r="B85" s="12"/>
      <c r="C85" s="12"/>
      <c r="D85" s="12"/>
      <c r="E85" s="12"/>
      <c r="F85" s="12"/>
      <c r="G85" s="12"/>
      <c r="H85" s="12"/>
      <c r="I85" s="12"/>
      <c r="J85" s="12"/>
      <c r="K85" s="12"/>
      <c r="L85" s="12"/>
    </row>
    <row r="86" spans="2:12" ht="12.75">
      <c r="B86" s="12"/>
      <c r="C86" s="12"/>
      <c r="D86" s="12"/>
      <c r="E86" s="12"/>
      <c r="F86" s="12"/>
      <c r="G86" s="12"/>
      <c r="H86" s="12"/>
      <c r="I86" s="12"/>
      <c r="J86" s="12"/>
      <c r="K86" s="12"/>
      <c r="L86" s="12"/>
    </row>
    <row r="87" spans="2:12" ht="12.75">
      <c r="B87" s="12"/>
      <c r="C87" s="12"/>
      <c r="D87" s="12"/>
      <c r="E87" s="12"/>
      <c r="F87" s="12"/>
      <c r="G87" s="12"/>
      <c r="H87" s="12"/>
      <c r="I87" s="12"/>
      <c r="J87" s="12"/>
      <c r="K87" s="12"/>
      <c r="L87" s="12"/>
    </row>
    <row r="88" spans="2:12" ht="12.75">
      <c r="B88" s="12"/>
      <c r="C88" s="12"/>
      <c r="D88" s="12"/>
      <c r="E88" s="12"/>
      <c r="F88" s="12"/>
      <c r="G88" s="12"/>
      <c r="H88" s="12"/>
      <c r="I88" s="12"/>
      <c r="J88" s="12"/>
      <c r="K88" s="12"/>
      <c r="L88" s="12"/>
    </row>
    <row r="89" spans="2:12" ht="12.75">
      <c r="B89" s="12"/>
      <c r="C89" s="12"/>
      <c r="D89" s="12"/>
      <c r="E89" s="12"/>
      <c r="F89" s="12"/>
      <c r="G89" s="12"/>
      <c r="H89" s="12"/>
      <c r="I89" s="12"/>
      <c r="J89" s="12"/>
      <c r="K89" s="12"/>
      <c r="L89" s="12"/>
    </row>
    <row r="90" spans="2:12" ht="12.75">
      <c r="B90" s="12"/>
      <c r="C90" s="12"/>
      <c r="D90" s="12"/>
      <c r="E90" s="12"/>
      <c r="F90" s="12"/>
      <c r="G90" s="12"/>
      <c r="H90" s="12"/>
      <c r="I90" s="12"/>
      <c r="J90" s="12"/>
      <c r="K90" s="12"/>
      <c r="L90" s="12"/>
    </row>
    <row r="91" spans="2:12" ht="12.75">
      <c r="B91" s="12"/>
      <c r="C91" s="12"/>
      <c r="D91" s="12"/>
      <c r="E91" s="12"/>
      <c r="F91" s="12"/>
      <c r="G91" s="12"/>
      <c r="H91" s="12"/>
      <c r="I91" s="12"/>
      <c r="J91" s="12"/>
      <c r="K91" s="12"/>
      <c r="L91" s="12"/>
    </row>
    <row r="92" spans="2:12" ht="12.75">
      <c r="B92" s="12"/>
      <c r="C92" s="12"/>
      <c r="D92" s="12"/>
      <c r="E92" s="12"/>
      <c r="F92" s="12"/>
      <c r="G92" s="12"/>
      <c r="H92" s="12"/>
      <c r="I92" s="12"/>
      <c r="J92" s="12"/>
      <c r="K92" s="12"/>
      <c r="L92" s="12"/>
    </row>
    <row r="93" spans="2:12" ht="12.75">
      <c r="B93" s="12"/>
      <c r="C93" s="12"/>
      <c r="D93" s="12"/>
      <c r="E93" s="12"/>
      <c r="F93" s="12"/>
      <c r="G93" s="12"/>
      <c r="H93" s="12"/>
      <c r="I93" s="12"/>
      <c r="J93" s="12"/>
      <c r="K93" s="12"/>
      <c r="L93" s="12"/>
    </row>
    <row r="94" spans="2:12" ht="12.75">
      <c r="B94" s="12"/>
      <c r="C94" s="12"/>
      <c r="D94" s="12"/>
      <c r="E94" s="12"/>
      <c r="F94" s="12"/>
      <c r="G94" s="12"/>
      <c r="H94" s="12"/>
      <c r="I94" s="12"/>
      <c r="J94" s="12"/>
      <c r="K94" s="12"/>
      <c r="L94" s="12"/>
    </row>
    <row r="95" spans="2:12" ht="12.75">
      <c r="B95" s="12"/>
      <c r="C95" s="12"/>
      <c r="D95" s="12"/>
      <c r="E95" s="12"/>
      <c r="F95" s="12"/>
      <c r="G95" s="12"/>
      <c r="H95" s="12"/>
      <c r="I95" s="12"/>
      <c r="J95" s="12"/>
      <c r="K95" s="12"/>
      <c r="L95" s="12"/>
    </row>
    <row r="96" spans="2:12" ht="12.75">
      <c r="B96" s="12"/>
      <c r="C96" s="12"/>
      <c r="D96" s="12"/>
      <c r="E96" s="12"/>
      <c r="F96" s="12"/>
      <c r="G96" s="12"/>
      <c r="H96" s="12"/>
      <c r="I96" s="12"/>
      <c r="J96" s="12"/>
      <c r="K96" s="12"/>
      <c r="L96" s="12"/>
    </row>
    <row r="97" spans="2:12" ht="12.75">
      <c r="B97" s="12"/>
      <c r="C97" s="12"/>
      <c r="D97" s="12"/>
      <c r="E97" s="12"/>
      <c r="F97" s="12"/>
      <c r="G97" s="12"/>
      <c r="H97" s="12"/>
      <c r="I97" s="12"/>
      <c r="J97" s="12"/>
      <c r="K97" s="12"/>
      <c r="L97" s="12"/>
    </row>
    <row r="98" spans="2:12" ht="12.75">
      <c r="B98" s="12"/>
      <c r="C98" s="12"/>
      <c r="D98" s="12"/>
      <c r="E98" s="12"/>
      <c r="F98" s="12"/>
      <c r="G98" s="12"/>
      <c r="H98" s="12"/>
      <c r="I98" s="12"/>
      <c r="J98" s="12"/>
      <c r="K98" s="12"/>
      <c r="L98" s="12"/>
    </row>
    <row r="99" spans="2:12" ht="12.75">
      <c r="B99" s="12"/>
      <c r="C99" s="12"/>
      <c r="D99" s="12"/>
      <c r="E99" s="12"/>
      <c r="F99" s="12"/>
      <c r="G99" s="12"/>
      <c r="H99" s="12"/>
      <c r="I99" s="12"/>
      <c r="J99" s="12"/>
      <c r="K99" s="12"/>
      <c r="L99" s="12"/>
    </row>
    <row r="100" spans="2:12" ht="12.75">
      <c r="B100" s="12"/>
      <c r="C100" s="12"/>
      <c r="D100" s="12"/>
      <c r="E100" s="12"/>
      <c r="F100" s="12"/>
      <c r="G100" s="12"/>
      <c r="H100" s="12"/>
      <c r="I100" s="12"/>
      <c r="J100" s="12"/>
      <c r="K100" s="12"/>
      <c r="L100" s="12"/>
    </row>
    <row r="101" spans="2:12" ht="12.75">
      <c r="B101" s="12"/>
      <c r="C101" s="12"/>
      <c r="D101" s="12"/>
      <c r="E101" s="12"/>
      <c r="F101" s="12"/>
      <c r="G101" s="12"/>
      <c r="H101" s="12"/>
      <c r="I101" s="12"/>
      <c r="J101" s="12"/>
      <c r="K101" s="12"/>
      <c r="L101" s="12"/>
    </row>
    <row r="102" spans="2:12" ht="12.75">
      <c r="B102" s="12"/>
      <c r="C102" s="12"/>
      <c r="D102" s="12"/>
      <c r="E102" s="12"/>
      <c r="F102" s="12"/>
      <c r="G102" s="12"/>
      <c r="H102" s="12"/>
      <c r="I102" s="12"/>
      <c r="J102" s="12"/>
      <c r="K102" s="12"/>
      <c r="L102" s="12"/>
    </row>
    <row r="103" spans="2:12" ht="12.75">
      <c r="B103" s="12"/>
      <c r="C103" s="12"/>
      <c r="D103" s="12"/>
      <c r="E103" s="12"/>
      <c r="F103" s="12"/>
      <c r="G103" s="12"/>
      <c r="H103" s="12"/>
      <c r="I103" s="12"/>
      <c r="J103" s="12"/>
      <c r="K103" s="12"/>
      <c r="L103" s="12"/>
    </row>
    <row r="104" spans="2:12" ht="12.75">
      <c r="B104" s="12"/>
      <c r="C104" s="12"/>
      <c r="D104" s="12"/>
      <c r="E104" s="12"/>
      <c r="F104" s="12"/>
      <c r="G104" s="12"/>
      <c r="H104" s="12"/>
      <c r="I104" s="12"/>
      <c r="J104" s="12"/>
      <c r="K104" s="12"/>
      <c r="L104" s="12"/>
    </row>
    <row r="105" spans="2:12" ht="12.75">
      <c r="B105" s="12"/>
      <c r="C105" s="12"/>
      <c r="D105" s="12"/>
      <c r="E105" s="12"/>
      <c r="F105" s="12"/>
      <c r="G105" s="12"/>
      <c r="H105" s="12"/>
      <c r="I105" s="12"/>
      <c r="J105" s="12"/>
      <c r="K105" s="12"/>
      <c r="L105" s="12"/>
    </row>
    <row r="106" spans="2:12" ht="12.75">
      <c r="B106" s="12"/>
      <c r="C106" s="12"/>
      <c r="D106" s="12"/>
      <c r="E106" s="12"/>
      <c r="F106" s="12"/>
      <c r="G106" s="12"/>
      <c r="H106" s="12"/>
      <c r="I106" s="12"/>
      <c r="J106" s="12"/>
      <c r="K106" s="12"/>
      <c r="L106" s="12"/>
    </row>
    <row r="107" spans="2:12" ht="12.75">
      <c r="B107" s="12"/>
      <c r="C107" s="12"/>
      <c r="D107" s="12"/>
      <c r="E107" s="12"/>
      <c r="F107" s="12"/>
      <c r="G107" s="12"/>
      <c r="H107" s="12"/>
      <c r="I107" s="12"/>
      <c r="J107" s="12"/>
      <c r="K107" s="12"/>
      <c r="L107" s="12"/>
    </row>
    <row r="108" spans="2:12" ht="12.75">
      <c r="B108" s="12"/>
      <c r="C108" s="12"/>
      <c r="D108" s="12"/>
      <c r="E108" s="12"/>
      <c r="F108" s="12"/>
      <c r="G108" s="12"/>
      <c r="H108" s="12"/>
      <c r="I108" s="12"/>
      <c r="J108" s="12"/>
      <c r="K108" s="12"/>
      <c r="L108" s="12"/>
    </row>
    <row r="109" spans="2:12" ht="12.75">
      <c r="B109" s="12"/>
      <c r="C109" s="12"/>
      <c r="D109" s="12"/>
      <c r="E109" s="12"/>
      <c r="F109" s="12"/>
      <c r="G109" s="12"/>
      <c r="H109" s="12"/>
      <c r="I109" s="12"/>
      <c r="J109" s="12"/>
      <c r="K109" s="12"/>
      <c r="L109" s="12"/>
    </row>
    <row r="110" spans="2:12" ht="12.75">
      <c r="B110" s="12"/>
      <c r="C110" s="12"/>
      <c r="D110" s="12"/>
      <c r="E110" s="12"/>
      <c r="F110" s="12"/>
      <c r="G110" s="12"/>
      <c r="H110" s="12"/>
      <c r="I110" s="12"/>
      <c r="J110" s="12"/>
      <c r="K110" s="12"/>
      <c r="L110" s="12"/>
    </row>
    <row r="111" spans="2:12" ht="12.75">
      <c r="B111" s="12"/>
      <c r="C111" s="12"/>
      <c r="D111" s="12"/>
      <c r="E111" s="12"/>
      <c r="F111" s="12"/>
      <c r="G111" s="12"/>
      <c r="H111" s="12"/>
      <c r="I111" s="12"/>
      <c r="J111" s="12"/>
      <c r="K111" s="12"/>
      <c r="L111" s="12"/>
    </row>
    <row r="112" spans="2:12" ht="12.75">
      <c r="B112" s="12"/>
      <c r="C112" s="12"/>
      <c r="D112" s="12"/>
      <c r="E112" s="12"/>
      <c r="F112" s="12"/>
      <c r="G112" s="12"/>
      <c r="H112" s="12"/>
      <c r="I112" s="12"/>
      <c r="J112" s="12"/>
      <c r="K112" s="12"/>
      <c r="L112" s="12"/>
    </row>
    <row r="113" spans="2:12" ht="12.75">
      <c r="B113" s="12"/>
      <c r="C113" s="12"/>
      <c r="D113" s="12"/>
      <c r="E113" s="12"/>
      <c r="F113" s="12"/>
      <c r="G113" s="12"/>
      <c r="H113" s="12"/>
      <c r="I113" s="12"/>
      <c r="J113" s="12"/>
      <c r="K113" s="12"/>
      <c r="L113" s="12"/>
    </row>
    <row r="114" spans="2:12" ht="12.75">
      <c r="B114" s="12"/>
      <c r="C114" s="12"/>
      <c r="D114" s="12"/>
      <c r="E114" s="12"/>
      <c r="F114" s="12"/>
      <c r="G114" s="12"/>
      <c r="H114" s="12"/>
      <c r="I114" s="12"/>
      <c r="J114" s="12"/>
      <c r="K114" s="12"/>
      <c r="L114" s="12"/>
    </row>
    <row r="115" spans="2:12" ht="12.75">
      <c r="B115" s="12"/>
      <c r="C115" s="12"/>
      <c r="D115" s="12"/>
      <c r="E115" s="12"/>
      <c r="F115" s="12"/>
      <c r="G115" s="12"/>
      <c r="H115" s="12"/>
      <c r="I115" s="12"/>
      <c r="J115" s="12"/>
      <c r="K115" s="12"/>
      <c r="L115" s="12"/>
    </row>
    <row r="116" spans="2:12" ht="12.75">
      <c r="B116" s="12"/>
      <c r="C116" s="12"/>
      <c r="D116" s="12"/>
      <c r="E116" s="12"/>
      <c r="F116" s="12"/>
      <c r="G116" s="12"/>
      <c r="H116" s="12"/>
      <c r="I116" s="12"/>
      <c r="J116" s="12"/>
      <c r="K116" s="12"/>
      <c r="L116" s="12"/>
    </row>
    <row r="117" spans="2:12" ht="12.75">
      <c r="B117" s="12"/>
      <c r="C117" s="12"/>
      <c r="D117" s="12"/>
      <c r="E117" s="12"/>
      <c r="F117" s="12"/>
      <c r="G117" s="12"/>
      <c r="H117" s="12"/>
      <c r="I117" s="12"/>
      <c r="J117" s="12"/>
      <c r="K117" s="12"/>
      <c r="L117" s="12"/>
    </row>
    <row r="118" spans="2:12" ht="12.75">
      <c r="B118" s="12"/>
      <c r="C118" s="12"/>
      <c r="D118" s="12"/>
      <c r="E118" s="12"/>
      <c r="F118" s="12"/>
      <c r="G118" s="12"/>
      <c r="H118" s="12"/>
      <c r="I118" s="12"/>
      <c r="J118" s="12"/>
      <c r="K118" s="12"/>
      <c r="L118" s="12"/>
    </row>
    <row r="119" spans="2:12" ht="12.75">
      <c r="B119" s="12"/>
      <c r="C119" s="12"/>
      <c r="D119" s="12"/>
      <c r="E119" s="12"/>
      <c r="F119" s="12"/>
      <c r="G119" s="12"/>
      <c r="H119" s="12"/>
      <c r="I119" s="12"/>
      <c r="J119" s="12"/>
      <c r="K119" s="12"/>
      <c r="L119" s="12"/>
    </row>
    <row r="120" spans="2:12" ht="12.75">
      <c r="B120" s="12"/>
      <c r="C120" s="12"/>
      <c r="D120" s="12"/>
      <c r="E120" s="12"/>
      <c r="F120" s="12"/>
      <c r="G120" s="12"/>
      <c r="H120" s="12"/>
      <c r="I120" s="12"/>
      <c r="J120" s="12"/>
      <c r="K120" s="12"/>
      <c r="L120" s="12"/>
    </row>
    <row r="121" spans="2:12" ht="12.75">
      <c r="B121" s="12"/>
      <c r="C121" s="12"/>
      <c r="D121" s="12"/>
      <c r="E121" s="12"/>
      <c r="F121" s="12"/>
      <c r="G121" s="12"/>
      <c r="H121" s="12"/>
      <c r="I121" s="12"/>
      <c r="J121" s="12"/>
      <c r="K121" s="12"/>
      <c r="L121" s="12"/>
    </row>
    <row r="122" spans="2:12" ht="12.75">
      <c r="B122" s="12"/>
      <c r="C122" s="12"/>
      <c r="D122" s="12"/>
      <c r="E122" s="12"/>
      <c r="F122" s="12"/>
      <c r="G122" s="12"/>
      <c r="H122" s="12"/>
      <c r="I122" s="12"/>
      <c r="J122" s="12"/>
      <c r="K122" s="12"/>
      <c r="L122" s="12"/>
    </row>
    <row r="123" spans="2:12" ht="12.75">
      <c r="B123" s="12"/>
      <c r="C123" s="12"/>
      <c r="D123" s="12"/>
      <c r="E123" s="12"/>
      <c r="F123" s="12"/>
      <c r="G123" s="12"/>
      <c r="H123" s="12"/>
      <c r="I123" s="12"/>
      <c r="J123" s="12"/>
      <c r="K123" s="12"/>
      <c r="L123" s="12"/>
    </row>
    <row r="124" spans="2:12" ht="12.75">
      <c r="B124" s="12"/>
      <c r="C124" s="12"/>
      <c r="D124" s="12"/>
      <c r="E124" s="12"/>
      <c r="F124" s="12"/>
      <c r="G124" s="12"/>
      <c r="H124" s="12"/>
      <c r="I124" s="12"/>
      <c r="J124" s="12"/>
      <c r="K124" s="12"/>
      <c r="L124" s="12"/>
    </row>
    <row r="125" spans="2:12" ht="12.75">
      <c r="B125" s="12"/>
      <c r="C125" s="12"/>
      <c r="D125" s="12"/>
      <c r="E125" s="12"/>
      <c r="F125" s="12"/>
      <c r="G125" s="12"/>
      <c r="H125" s="12"/>
      <c r="I125" s="12"/>
      <c r="J125" s="12"/>
      <c r="K125" s="12"/>
      <c r="L125" s="12"/>
    </row>
    <row r="126" spans="2:12" ht="12.75">
      <c r="B126" s="12"/>
      <c r="C126" s="12"/>
      <c r="D126" s="12"/>
      <c r="E126" s="12"/>
      <c r="F126" s="12"/>
      <c r="G126" s="12"/>
      <c r="H126" s="12"/>
      <c r="I126" s="12"/>
      <c r="J126" s="12"/>
      <c r="K126" s="12"/>
      <c r="L126" s="12"/>
    </row>
    <row r="127" spans="2:12" ht="12.75">
      <c r="B127" s="12"/>
      <c r="C127" s="12"/>
      <c r="D127" s="12"/>
      <c r="E127" s="12"/>
      <c r="F127" s="12"/>
      <c r="G127" s="12"/>
      <c r="H127" s="12"/>
      <c r="I127" s="12"/>
      <c r="J127" s="12"/>
      <c r="K127" s="12"/>
      <c r="L127" s="12"/>
    </row>
    <row r="128" spans="2:12" ht="12.75">
      <c r="B128" s="12"/>
      <c r="C128" s="12"/>
      <c r="D128" s="12"/>
      <c r="E128" s="12"/>
      <c r="F128" s="12"/>
      <c r="G128" s="12"/>
      <c r="H128" s="12"/>
      <c r="I128" s="12"/>
      <c r="J128" s="12"/>
      <c r="K128" s="12"/>
      <c r="L128" s="12"/>
    </row>
    <row r="129" spans="2:12" ht="12.75">
      <c r="B129" s="12"/>
      <c r="C129" s="12"/>
      <c r="D129" s="12"/>
      <c r="E129" s="12"/>
      <c r="F129" s="12"/>
      <c r="G129" s="12"/>
      <c r="H129" s="12"/>
      <c r="I129" s="12"/>
      <c r="J129" s="12"/>
      <c r="K129" s="12"/>
      <c r="L129" s="12"/>
    </row>
    <row r="130" spans="2:12" ht="12.75">
      <c r="B130" s="12"/>
      <c r="C130" s="12"/>
      <c r="D130" s="12"/>
      <c r="E130" s="12"/>
      <c r="F130" s="12"/>
      <c r="G130" s="12"/>
      <c r="H130" s="12"/>
      <c r="I130" s="12"/>
      <c r="J130" s="12"/>
      <c r="K130" s="12"/>
      <c r="L130" s="12"/>
    </row>
    <row r="131" spans="2:12" ht="12.75">
      <c r="B131" s="12"/>
      <c r="C131" s="12"/>
      <c r="D131" s="12"/>
      <c r="E131" s="12"/>
      <c r="F131" s="12"/>
      <c r="G131" s="12"/>
      <c r="H131" s="12"/>
      <c r="I131" s="12"/>
      <c r="J131" s="12"/>
      <c r="K131" s="12"/>
      <c r="L131" s="12"/>
    </row>
    <row r="132" spans="2:12" ht="12.75">
      <c r="B132" s="12"/>
      <c r="C132" s="12"/>
      <c r="D132" s="12"/>
      <c r="E132" s="12"/>
      <c r="F132" s="12"/>
      <c r="G132" s="12"/>
      <c r="H132" s="12"/>
      <c r="I132" s="12"/>
      <c r="J132" s="12"/>
      <c r="K132" s="12"/>
      <c r="L132" s="12"/>
    </row>
    <row r="133" spans="2:12" ht="12.75">
      <c r="B133" s="12"/>
      <c r="C133" s="12"/>
      <c r="D133" s="12"/>
      <c r="E133" s="12"/>
      <c r="F133" s="12"/>
      <c r="G133" s="12"/>
      <c r="H133" s="12"/>
      <c r="I133" s="12"/>
      <c r="J133" s="12"/>
      <c r="K133" s="12"/>
      <c r="L133" s="12"/>
    </row>
    <row r="134" spans="2:12" ht="12.75">
      <c r="B134" s="12"/>
      <c r="C134" s="12"/>
      <c r="D134" s="12"/>
      <c r="E134" s="12"/>
      <c r="F134" s="12"/>
      <c r="G134" s="12"/>
      <c r="H134" s="12"/>
      <c r="I134" s="12"/>
      <c r="J134" s="12"/>
      <c r="K134" s="12"/>
      <c r="L134" s="12"/>
    </row>
    <row r="135" spans="2:12" ht="12.75">
      <c r="B135" s="12"/>
      <c r="C135" s="12"/>
      <c r="D135" s="12"/>
      <c r="E135" s="12"/>
      <c r="F135" s="12"/>
      <c r="G135" s="12"/>
      <c r="H135" s="12"/>
      <c r="I135" s="12"/>
      <c r="J135" s="12"/>
      <c r="K135" s="12"/>
      <c r="L135" s="12"/>
    </row>
    <row r="136" spans="2:12" ht="12.75">
      <c r="B136" s="12"/>
      <c r="C136" s="12"/>
      <c r="D136" s="12"/>
      <c r="E136" s="12"/>
      <c r="F136" s="12"/>
      <c r="G136" s="12"/>
      <c r="H136" s="12"/>
      <c r="I136" s="12"/>
      <c r="J136" s="12"/>
      <c r="K136" s="12"/>
      <c r="L136" s="12"/>
    </row>
    <row r="137" spans="2:12" ht="12.75">
      <c r="B137" s="12"/>
      <c r="C137" s="12"/>
      <c r="D137" s="12"/>
      <c r="E137" s="12"/>
      <c r="F137" s="12"/>
      <c r="G137" s="12"/>
      <c r="H137" s="12"/>
      <c r="I137" s="12"/>
      <c r="J137" s="12"/>
      <c r="K137" s="12"/>
      <c r="L137" s="12"/>
    </row>
    <row r="138" spans="2:12" ht="12.75">
      <c r="B138" s="12"/>
      <c r="C138" s="12"/>
      <c r="D138" s="12"/>
      <c r="E138" s="12"/>
      <c r="F138" s="12"/>
      <c r="G138" s="12"/>
      <c r="H138" s="12"/>
      <c r="I138" s="12"/>
      <c r="J138" s="12"/>
      <c r="K138" s="12"/>
      <c r="L138" s="12"/>
    </row>
    <row r="139" spans="2:12" ht="12.75">
      <c r="B139" s="12"/>
      <c r="C139" s="12"/>
      <c r="D139" s="12"/>
      <c r="E139" s="12"/>
      <c r="F139" s="12"/>
      <c r="G139" s="12"/>
      <c r="H139" s="12"/>
      <c r="I139" s="12"/>
      <c r="J139" s="12"/>
      <c r="K139" s="12"/>
      <c r="L139" s="12"/>
    </row>
    <row r="140" spans="2:12" ht="12.75">
      <c r="B140" s="12"/>
      <c r="C140" s="12"/>
      <c r="D140" s="12"/>
      <c r="E140" s="12"/>
      <c r="F140" s="12"/>
      <c r="G140" s="12"/>
      <c r="H140" s="12"/>
      <c r="I140" s="12"/>
      <c r="J140" s="12"/>
      <c r="K140" s="12"/>
      <c r="L140" s="12"/>
    </row>
    <row r="141" spans="2:12" ht="12.75">
      <c r="B141" s="12"/>
      <c r="C141" s="12"/>
      <c r="D141" s="12"/>
      <c r="E141" s="12"/>
      <c r="F141" s="12"/>
      <c r="G141" s="12"/>
      <c r="H141" s="12"/>
      <c r="I141" s="12"/>
      <c r="J141" s="12"/>
      <c r="K141" s="12"/>
      <c r="L141" s="12"/>
    </row>
    <row r="142" spans="2:12" ht="12.75">
      <c r="B142" s="12"/>
      <c r="C142" s="12"/>
      <c r="D142" s="12"/>
      <c r="E142" s="12"/>
      <c r="F142" s="12"/>
      <c r="G142" s="12"/>
      <c r="H142" s="12"/>
      <c r="I142" s="12"/>
      <c r="J142" s="12"/>
      <c r="K142" s="12"/>
      <c r="L142" s="12"/>
    </row>
    <row r="143" spans="2:12" ht="12.75">
      <c r="B143" s="12"/>
      <c r="C143" s="12"/>
      <c r="D143" s="12"/>
      <c r="E143" s="12"/>
      <c r="F143" s="12"/>
      <c r="G143" s="12"/>
      <c r="H143" s="12"/>
      <c r="I143" s="12"/>
      <c r="J143" s="12"/>
      <c r="K143" s="12"/>
      <c r="L143" s="12"/>
    </row>
    <row r="144" spans="2:12" ht="12.75">
      <c r="B144" s="12"/>
      <c r="C144" s="12"/>
      <c r="D144" s="12"/>
      <c r="E144" s="12"/>
      <c r="F144" s="12"/>
      <c r="G144" s="12"/>
      <c r="H144" s="12"/>
      <c r="I144" s="12"/>
      <c r="J144" s="12"/>
      <c r="K144" s="12"/>
      <c r="L144" s="12"/>
    </row>
    <row r="145" spans="2:12" ht="12.75">
      <c r="B145" s="12"/>
      <c r="C145" s="12"/>
      <c r="D145" s="12"/>
      <c r="E145" s="12"/>
      <c r="F145" s="12"/>
      <c r="G145" s="12"/>
      <c r="H145" s="12"/>
      <c r="I145" s="12"/>
      <c r="J145" s="12"/>
      <c r="K145" s="12"/>
      <c r="L145" s="12"/>
    </row>
    <row r="146" spans="2:12" ht="12.75">
      <c r="B146" s="12"/>
      <c r="C146" s="12"/>
      <c r="D146" s="12"/>
      <c r="E146" s="12"/>
      <c r="F146" s="12"/>
      <c r="G146" s="12"/>
      <c r="H146" s="12"/>
      <c r="I146" s="12"/>
      <c r="J146" s="12"/>
      <c r="K146" s="12"/>
      <c r="L146" s="12"/>
    </row>
    <row r="147" spans="2:12" ht="12.75">
      <c r="B147" s="12"/>
      <c r="C147" s="12"/>
      <c r="D147" s="12"/>
      <c r="E147" s="12"/>
      <c r="F147" s="12"/>
      <c r="G147" s="12"/>
      <c r="H147" s="12"/>
      <c r="I147" s="12"/>
      <c r="J147" s="12"/>
      <c r="K147" s="12"/>
      <c r="L147" s="12"/>
    </row>
    <row r="148" spans="2:12" ht="12.75">
      <c r="B148" s="12"/>
      <c r="C148" s="12"/>
      <c r="D148" s="12"/>
      <c r="E148" s="12"/>
      <c r="F148" s="12"/>
      <c r="G148" s="12"/>
      <c r="H148" s="12"/>
      <c r="I148" s="12"/>
      <c r="J148" s="12"/>
      <c r="K148" s="12"/>
      <c r="L148" s="12"/>
    </row>
    <row r="149" spans="2:12" ht="12.75">
      <c r="B149" s="12"/>
      <c r="C149" s="12"/>
      <c r="D149" s="12"/>
      <c r="E149" s="12"/>
      <c r="F149" s="12"/>
      <c r="G149" s="12"/>
      <c r="H149" s="12"/>
      <c r="I149" s="12"/>
      <c r="J149" s="12"/>
      <c r="K149" s="12"/>
      <c r="L149" s="12"/>
    </row>
    <row r="150" spans="2:12" ht="12.75">
      <c r="B150" s="12"/>
      <c r="C150" s="12"/>
      <c r="D150" s="12"/>
      <c r="E150" s="12"/>
      <c r="F150" s="12"/>
      <c r="G150" s="12"/>
      <c r="H150" s="12"/>
      <c r="I150" s="12"/>
      <c r="J150" s="12"/>
      <c r="K150" s="12"/>
      <c r="L150" s="12"/>
    </row>
    <row r="151" spans="2:12" ht="12.75">
      <c r="B151" s="12"/>
      <c r="C151" s="12"/>
      <c r="D151" s="12"/>
      <c r="E151" s="12"/>
      <c r="F151" s="12"/>
      <c r="G151" s="12"/>
      <c r="H151" s="12"/>
      <c r="I151" s="12"/>
      <c r="J151" s="12"/>
      <c r="K151" s="12"/>
      <c r="L151" s="12"/>
    </row>
    <row r="152" spans="2:12" ht="12.75">
      <c r="B152" s="12"/>
      <c r="C152" s="12"/>
      <c r="D152" s="12"/>
      <c r="E152" s="12"/>
      <c r="F152" s="12"/>
      <c r="G152" s="12"/>
      <c r="H152" s="12"/>
      <c r="I152" s="12"/>
      <c r="J152" s="12"/>
      <c r="K152" s="12"/>
      <c r="L152" s="12"/>
    </row>
    <row r="153" spans="2:12" ht="12.75">
      <c r="B153" s="12"/>
      <c r="C153" s="12"/>
      <c r="D153" s="12"/>
      <c r="E153" s="12"/>
      <c r="F153" s="12"/>
      <c r="G153" s="12"/>
      <c r="H153" s="12"/>
      <c r="I153" s="12"/>
      <c r="J153" s="12"/>
      <c r="K153" s="12"/>
      <c r="L153" s="12"/>
    </row>
    <row r="154" spans="2:12" ht="12.75">
      <c r="B154" s="12"/>
      <c r="C154" s="12"/>
      <c r="D154" s="12"/>
      <c r="E154" s="12"/>
      <c r="F154" s="12"/>
      <c r="G154" s="12"/>
      <c r="H154" s="12"/>
      <c r="I154" s="12"/>
      <c r="J154" s="12"/>
      <c r="K154" s="12"/>
      <c r="L154" s="12"/>
    </row>
    <row r="155" spans="2:12" ht="12.75">
      <c r="B155" s="12"/>
      <c r="C155" s="12"/>
      <c r="D155" s="12"/>
      <c r="E155" s="12"/>
      <c r="F155" s="12"/>
      <c r="G155" s="12"/>
      <c r="H155" s="12"/>
      <c r="I155" s="12"/>
      <c r="J155" s="12"/>
      <c r="K155" s="12"/>
      <c r="L155" s="12"/>
    </row>
    <row r="156" spans="2:12" ht="12.75">
      <c r="B156" s="12"/>
      <c r="C156" s="12"/>
      <c r="D156" s="12"/>
      <c r="E156" s="12"/>
      <c r="F156" s="12"/>
      <c r="G156" s="12"/>
      <c r="H156" s="12"/>
      <c r="I156" s="12"/>
      <c r="J156" s="12"/>
      <c r="K156" s="12"/>
      <c r="L156" s="12"/>
    </row>
    <row r="157" spans="2:12" ht="12.75">
      <c r="B157" s="12"/>
      <c r="C157" s="12"/>
      <c r="D157" s="12"/>
      <c r="E157" s="12"/>
      <c r="F157" s="12"/>
      <c r="G157" s="12"/>
      <c r="H157" s="12"/>
      <c r="I157" s="12"/>
      <c r="J157" s="12"/>
      <c r="K157" s="12"/>
      <c r="L157" s="12"/>
    </row>
    <row r="158" spans="2:12" ht="12.75">
      <c r="B158" s="12"/>
      <c r="C158" s="12"/>
      <c r="D158" s="12"/>
      <c r="E158" s="12"/>
      <c r="F158" s="12"/>
      <c r="G158" s="12"/>
      <c r="H158" s="12"/>
      <c r="I158" s="12"/>
      <c r="J158" s="12"/>
      <c r="K158" s="12"/>
      <c r="L158" s="12"/>
    </row>
    <row r="159" spans="2:12" ht="12.75">
      <c r="B159" s="12"/>
      <c r="C159" s="12"/>
      <c r="D159" s="12"/>
      <c r="E159" s="12"/>
      <c r="F159" s="12"/>
      <c r="G159" s="12"/>
      <c r="H159" s="12"/>
      <c r="I159" s="12"/>
      <c r="J159" s="12"/>
      <c r="K159" s="12"/>
      <c r="L159" s="12"/>
    </row>
    <row r="160" spans="2:12" ht="12.75">
      <c r="B160" s="12"/>
      <c r="C160" s="12"/>
      <c r="D160" s="12"/>
      <c r="E160" s="12"/>
      <c r="F160" s="12"/>
      <c r="G160" s="12"/>
      <c r="H160" s="12"/>
      <c r="I160" s="12"/>
      <c r="J160" s="12"/>
      <c r="K160" s="12"/>
      <c r="L160" s="12"/>
    </row>
    <row r="161" spans="2:12" ht="12.75">
      <c r="B161" s="12"/>
      <c r="C161" s="12"/>
      <c r="D161" s="12"/>
      <c r="E161" s="12"/>
      <c r="F161" s="12"/>
      <c r="G161" s="12"/>
      <c r="H161" s="12"/>
      <c r="I161" s="12"/>
      <c r="J161" s="12"/>
      <c r="K161" s="12"/>
      <c r="L161" s="12"/>
    </row>
    <row r="162" spans="2:12" ht="12.75">
      <c r="B162" s="12"/>
      <c r="C162" s="12"/>
      <c r="D162" s="12"/>
      <c r="E162" s="12"/>
      <c r="F162" s="12"/>
      <c r="G162" s="12"/>
      <c r="H162" s="12"/>
      <c r="I162" s="12"/>
      <c r="J162" s="12"/>
      <c r="K162" s="12"/>
      <c r="L162" s="12"/>
    </row>
    <row r="163" spans="2:12" ht="12.75">
      <c r="B163" s="12"/>
      <c r="C163" s="12"/>
      <c r="D163" s="12"/>
      <c r="E163" s="12"/>
      <c r="F163" s="12"/>
      <c r="G163" s="12"/>
      <c r="H163" s="12"/>
      <c r="I163" s="12"/>
      <c r="J163" s="12"/>
      <c r="K163" s="12"/>
      <c r="L163" s="12"/>
    </row>
    <row r="164" spans="2:12" ht="12.75">
      <c r="B164" s="12"/>
      <c r="C164" s="12"/>
      <c r="D164" s="12"/>
      <c r="E164" s="12"/>
      <c r="F164" s="12"/>
      <c r="G164" s="12"/>
      <c r="H164" s="12"/>
      <c r="I164" s="12"/>
      <c r="J164" s="12"/>
      <c r="K164" s="12"/>
      <c r="L164" s="12"/>
    </row>
    <row r="165" spans="2:12" ht="12.75">
      <c r="B165" s="12"/>
      <c r="C165" s="12"/>
      <c r="D165" s="12"/>
      <c r="E165" s="12"/>
      <c r="F165" s="12"/>
      <c r="G165" s="12"/>
      <c r="H165" s="12"/>
      <c r="I165" s="12"/>
      <c r="J165" s="12"/>
      <c r="K165" s="12"/>
      <c r="L165" s="12"/>
    </row>
    <row r="166" spans="2:12" ht="12.75">
      <c r="B166" s="12"/>
      <c r="C166" s="12"/>
      <c r="D166" s="12"/>
      <c r="E166" s="12"/>
      <c r="F166" s="12"/>
      <c r="G166" s="12"/>
      <c r="H166" s="12"/>
      <c r="I166" s="12"/>
      <c r="J166" s="12"/>
      <c r="K166" s="12"/>
      <c r="L166" s="12"/>
    </row>
    <row r="167" spans="2:12" ht="12.75">
      <c r="B167" s="12"/>
      <c r="C167" s="12"/>
      <c r="D167" s="12"/>
      <c r="E167" s="12"/>
      <c r="F167" s="12"/>
      <c r="G167" s="12"/>
      <c r="H167" s="12"/>
      <c r="I167" s="12"/>
      <c r="J167" s="12"/>
      <c r="K167" s="12"/>
      <c r="L167" s="12"/>
    </row>
    <row r="168" spans="2:12" ht="12.75">
      <c r="B168" s="12"/>
      <c r="C168" s="12"/>
      <c r="D168" s="12"/>
      <c r="E168" s="12"/>
      <c r="F168" s="12"/>
      <c r="G168" s="12"/>
      <c r="H168" s="12"/>
      <c r="I168" s="12"/>
      <c r="J168" s="12"/>
      <c r="K168" s="12"/>
      <c r="L168" s="12"/>
    </row>
    <row r="169" spans="2:12" ht="12.75">
      <c r="B169" s="12"/>
      <c r="C169" s="12"/>
      <c r="D169" s="12"/>
      <c r="E169" s="12"/>
      <c r="F169" s="12"/>
      <c r="G169" s="12"/>
      <c r="H169" s="12"/>
      <c r="I169" s="12"/>
      <c r="J169" s="12"/>
      <c r="K169" s="12"/>
      <c r="L169" s="12"/>
    </row>
    <row r="170" spans="2:12" ht="12.75">
      <c r="B170" s="12"/>
      <c r="C170" s="12"/>
      <c r="D170" s="12"/>
      <c r="E170" s="12"/>
      <c r="F170" s="12"/>
      <c r="G170" s="12"/>
      <c r="H170" s="12"/>
      <c r="I170" s="12"/>
      <c r="J170" s="12"/>
      <c r="K170" s="12"/>
      <c r="L170" s="12"/>
    </row>
    <row r="171" spans="2:12" ht="12.75">
      <c r="B171" s="12"/>
      <c r="C171" s="12"/>
      <c r="D171" s="12"/>
      <c r="E171" s="12"/>
      <c r="F171" s="12"/>
      <c r="G171" s="12"/>
      <c r="H171" s="12"/>
      <c r="I171" s="12"/>
      <c r="J171" s="12"/>
      <c r="K171" s="12"/>
      <c r="L171" s="12"/>
    </row>
    <row r="172" spans="2:12" ht="12.75">
      <c r="B172" s="12"/>
      <c r="C172" s="12"/>
      <c r="D172" s="12"/>
      <c r="E172" s="12"/>
      <c r="F172" s="12"/>
      <c r="G172" s="12"/>
      <c r="H172" s="12"/>
      <c r="I172" s="12"/>
      <c r="J172" s="12"/>
      <c r="K172" s="12"/>
      <c r="L172" s="12"/>
    </row>
    <row r="173" spans="2:12" ht="12.75">
      <c r="B173" s="12"/>
      <c r="C173" s="12"/>
      <c r="D173" s="12"/>
      <c r="E173" s="12"/>
      <c r="F173" s="12"/>
      <c r="G173" s="12"/>
      <c r="H173" s="12"/>
      <c r="I173" s="12"/>
      <c r="J173" s="12"/>
      <c r="K173" s="12"/>
      <c r="L173" s="12"/>
    </row>
    <row r="174" spans="2:12" ht="12.75">
      <c r="B174" s="12"/>
      <c r="C174" s="12"/>
      <c r="D174" s="12"/>
      <c r="E174" s="12"/>
      <c r="F174" s="12"/>
      <c r="G174" s="12"/>
      <c r="H174" s="12"/>
      <c r="I174" s="12"/>
      <c r="J174" s="12"/>
      <c r="K174" s="12"/>
      <c r="L174" s="12"/>
    </row>
    <row r="175" spans="2:12" ht="12.75">
      <c r="B175" s="12"/>
      <c r="C175" s="12"/>
      <c r="D175" s="12"/>
      <c r="E175" s="12"/>
      <c r="F175" s="12"/>
      <c r="G175" s="12"/>
      <c r="H175" s="12"/>
      <c r="I175" s="12"/>
      <c r="J175" s="12"/>
      <c r="K175" s="12"/>
      <c r="L175" s="12"/>
    </row>
    <row r="176" spans="2:12" ht="12.75">
      <c r="B176" s="12"/>
      <c r="C176" s="12"/>
      <c r="D176" s="12"/>
      <c r="E176" s="12"/>
      <c r="F176" s="12"/>
      <c r="G176" s="12"/>
      <c r="H176" s="12"/>
      <c r="I176" s="12"/>
      <c r="J176" s="12"/>
      <c r="K176" s="12"/>
      <c r="L176" s="12"/>
    </row>
    <row r="177" spans="2:12" ht="12.75">
      <c r="B177" s="12"/>
      <c r="C177" s="12"/>
      <c r="D177" s="12"/>
      <c r="E177" s="12"/>
      <c r="F177" s="12"/>
      <c r="G177" s="12"/>
      <c r="H177" s="12"/>
      <c r="I177" s="12"/>
      <c r="J177" s="12"/>
      <c r="K177" s="12"/>
      <c r="L177" s="12"/>
    </row>
    <row r="178" spans="2:12" ht="12.75">
      <c r="B178" s="12"/>
      <c r="C178" s="12"/>
      <c r="D178" s="12"/>
      <c r="E178" s="12"/>
      <c r="F178" s="12"/>
      <c r="G178" s="12"/>
      <c r="H178" s="12"/>
      <c r="I178" s="12"/>
      <c r="J178" s="12"/>
      <c r="K178" s="12"/>
      <c r="L178" s="12"/>
    </row>
    <row r="179" spans="2:12" ht="12.75">
      <c r="B179" s="12"/>
      <c r="C179" s="12"/>
      <c r="D179" s="12"/>
      <c r="E179" s="12"/>
      <c r="F179" s="12"/>
      <c r="G179" s="12"/>
      <c r="H179" s="12"/>
      <c r="I179" s="12"/>
      <c r="J179" s="12"/>
      <c r="K179" s="12"/>
      <c r="L179" s="12"/>
    </row>
    <row r="180" spans="2:12" ht="12.75">
      <c r="B180" s="12"/>
      <c r="C180" s="12"/>
      <c r="D180" s="12"/>
      <c r="E180" s="12"/>
      <c r="F180" s="12"/>
      <c r="G180" s="12"/>
      <c r="H180" s="12"/>
      <c r="I180" s="12"/>
      <c r="J180" s="12"/>
      <c r="K180" s="12"/>
      <c r="L180" s="12"/>
    </row>
    <row r="181" spans="2:12" ht="12.75">
      <c r="B181" s="12"/>
      <c r="C181" s="12"/>
      <c r="D181" s="12"/>
      <c r="E181" s="12"/>
      <c r="F181" s="12"/>
      <c r="G181" s="12"/>
      <c r="H181" s="12"/>
      <c r="I181" s="12"/>
      <c r="J181" s="12"/>
      <c r="K181" s="12"/>
      <c r="L181" s="12"/>
    </row>
    <row r="182" spans="2:12" ht="12.75">
      <c r="B182" s="12"/>
      <c r="C182" s="12"/>
      <c r="D182" s="12"/>
      <c r="E182" s="12"/>
      <c r="F182" s="12"/>
      <c r="G182" s="12"/>
      <c r="H182" s="12"/>
      <c r="I182" s="12"/>
      <c r="J182" s="12"/>
      <c r="K182" s="12"/>
      <c r="L182" s="12"/>
    </row>
    <row r="183" spans="2:12" ht="12.75">
      <c r="B183" s="12"/>
      <c r="C183" s="12"/>
      <c r="D183" s="12"/>
      <c r="E183" s="12"/>
      <c r="F183" s="12"/>
      <c r="G183" s="12"/>
      <c r="H183" s="12"/>
      <c r="I183" s="12"/>
      <c r="J183" s="12"/>
      <c r="K183" s="12"/>
      <c r="L183" s="12"/>
    </row>
    <row r="184" spans="2:12" ht="12.75">
      <c r="B184" s="12"/>
      <c r="C184" s="12"/>
      <c r="D184" s="12"/>
      <c r="E184" s="12"/>
      <c r="F184" s="12"/>
      <c r="G184" s="12"/>
      <c r="H184" s="12"/>
      <c r="I184" s="12"/>
      <c r="J184" s="12"/>
      <c r="K184" s="12"/>
      <c r="L184" s="12"/>
    </row>
    <row r="185" spans="2:12" ht="12.75">
      <c r="B185" s="12"/>
      <c r="C185" s="12"/>
      <c r="D185" s="12"/>
      <c r="E185" s="12"/>
      <c r="F185" s="12"/>
      <c r="G185" s="12"/>
      <c r="H185" s="12"/>
      <c r="I185" s="12"/>
      <c r="J185" s="12"/>
      <c r="K185" s="12"/>
      <c r="L185" s="12"/>
    </row>
    <row r="186" spans="2:12" ht="12.75">
      <c r="B186" s="12"/>
      <c r="C186" s="12"/>
      <c r="D186" s="12"/>
      <c r="E186" s="12"/>
      <c r="F186" s="12"/>
      <c r="G186" s="12"/>
      <c r="H186" s="12"/>
      <c r="I186" s="12"/>
      <c r="J186" s="12"/>
      <c r="K186" s="12"/>
      <c r="L186" s="12"/>
    </row>
    <row r="187" spans="2:12" ht="12.75">
      <c r="B187" s="12"/>
      <c r="C187" s="12"/>
      <c r="D187" s="12"/>
      <c r="E187" s="12"/>
      <c r="F187" s="12"/>
      <c r="G187" s="12"/>
      <c r="H187" s="12"/>
      <c r="I187" s="12"/>
      <c r="J187" s="12"/>
      <c r="K187" s="12"/>
      <c r="L187" s="12"/>
    </row>
    <row r="188" spans="2:12" ht="12.75">
      <c r="B188" s="12"/>
      <c r="C188" s="12"/>
      <c r="D188" s="12"/>
      <c r="E188" s="12"/>
      <c r="F188" s="12"/>
      <c r="G188" s="12"/>
      <c r="H188" s="12"/>
      <c r="I188" s="12"/>
      <c r="J188" s="12"/>
      <c r="K188" s="12"/>
      <c r="L188" s="12"/>
    </row>
    <row r="189" spans="2:12" ht="12.75">
      <c r="B189" s="12"/>
      <c r="C189" s="12"/>
      <c r="D189" s="12"/>
      <c r="E189" s="12"/>
      <c r="F189" s="12"/>
      <c r="G189" s="12"/>
      <c r="H189" s="12"/>
      <c r="I189" s="12"/>
      <c r="J189" s="12"/>
      <c r="K189" s="12"/>
      <c r="L189" s="12"/>
    </row>
    <row r="190" spans="2:12" ht="12.75">
      <c r="B190" s="12"/>
      <c r="C190" s="12"/>
      <c r="D190" s="12"/>
      <c r="E190" s="12"/>
      <c r="F190" s="12"/>
      <c r="G190" s="12"/>
      <c r="H190" s="12"/>
      <c r="I190" s="12"/>
      <c r="J190" s="12"/>
      <c r="K190" s="12"/>
      <c r="L190" s="12"/>
    </row>
    <row r="191" spans="2:12" ht="12.75">
      <c r="B191" s="12"/>
      <c r="C191" s="12"/>
      <c r="D191" s="12"/>
      <c r="E191" s="12"/>
      <c r="F191" s="12"/>
      <c r="G191" s="12"/>
      <c r="H191" s="12"/>
      <c r="I191" s="12"/>
      <c r="J191" s="12"/>
      <c r="K191" s="12"/>
      <c r="L191" s="12"/>
    </row>
    <row r="192" spans="2:12" ht="12.75">
      <c r="B192" s="12"/>
      <c r="C192" s="12"/>
      <c r="D192" s="12"/>
      <c r="E192" s="12"/>
      <c r="F192" s="12"/>
      <c r="G192" s="12"/>
      <c r="H192" s="12"/>
      <c r="I192" s="12"/>
      <c r="J192" s="12"/>
      <c r="K192" s="12"/>
      <c r="L192" s="12"/>
    </row>
    <row r="193" spans="2:12" ht="12.75">
      <c r="B193" s="12"/>
      <c r="C193" s="12"/>
      <c r="D193" s="12"/>
      <c r="E193" s="12"/>
      <c r="F193" s="12"/>
      <c r="G193" s="12"/>
      <c r="H193" s="12"/>
      <c r="I193" s="12"/>
      <c r="J193" s="12"/>
      <c r="K193" s="12"/>
      <c r="L193" s="12"/>
    </row>
    <row r="194" spans="2:12" ht="12.75">
      <c r="B194" s="12"/>
      <c r="C194" s="12"/>
      <c r="D194" s="12"/>
      <c r="E194" s="12"/>
      <c r="F194" s="12"/>
      <c r="G194" s="12"/>
      <c r="H194" s="12"/>
      <c r="I194" s="12"/>
      <c r="J194" s="12"/>
      <c r="K194" s="12"/>
      <c r="L194" s="12"/>
    </row>
    <row r="195" spans="2:12" ht="12.75">
      <c r="B195" s="12"/>
      <c r="C195" s="12"/>
      <c r="D195" s="12"/>
      <c r="E195" s="12"/>
      <c r="F195" s="12"/>
      <c r="G195" s="12"/>
      <c r="H195" s="12"/>
      <c r="I195" s="12"/>
      <c r="J195" s="12"/>
      <c r="K195" s="12"/>
      <c r="L195" s="12"/>
    </row>
    <row r="196" spans="2:12" ht="12.75">
      <c r="B196" s="12"/>
      <c r="C196" s="12"/>
      <c r="D196" s="12"/>
      <c r="E196" s="12"/>
      <c r="F196" s="12"/>
      <c r="G196" s="12"/>
      <c r="H196" s="12"/>
      <c r="I196" s="12"/>
      <c r="J196" s="12"/>
      <c r="K196" s="12"/>
      <c r="L196" s="12"/>
    </row>
    <row r="197" spans="2:12" ht="12.75">
      <c r="B197" s="12"/>
      <c r="C197" s="12"/>
      <c r="D197" s="12"/>
      <c r="E197" s="12"/>
      <c r="F197" s="12"/>
      <c r="G197" s="12"/>
      <c r="H197" s="12"/>
      <c r="I197" s="12"/>
      <c r="J197" s="12"/>
      <c r="K197" s="12"/>
      <c r="L197" s="12"/>
    </row>
    <row r="198" spans="2:12" ht="12.75">
      <c r="B198" s="12"/>
      <c r="C198" s="12"/>
      <c r="D198" s="12"/>
      <c r="E198" s="12"/>
      <c r="F198" s="12"/>
      <c r="G198" s="12"/>
      <c r="H198" s="12"/>
      <c r="I198" s="12"/>
      <c r="J198" s="12"/>
      <c r="K198" s="12"/>
      <c r="L198" s="12"/>
    </row>
    <row r="199" spans="2:12" ht="12.75">
      <c r="B199" s="12"/>
      <c r="C199" s="12"/>
      <c r="D199" s="12"/>
      <c r="E199" s="12"/>
      <c r="F199" s="12"/>
      <c r="G199" s="12"/>
      <c r="H199" s="12"/>
      <c r="I199" s="12"/>
      <c r="J199" s="12"/>
      <c r="K199" s="12"/>
      <c r="L199" s="12"/>
    </row>
    <row r="200" spans="2:12" ht="12.75">
      <c r="B200" s="12"/>
      <c r="C200" s="12"/>
      <c r="D200" s="12"/>
      <c r="E200" s="12"/>
      <c r="F200" s="12"/>
      <c r="G200" s="12"/>
      <c r="H200" s="12"/>
      <c r="I200" s="12"/>
      <c r="J200" s="12"/>
      <c r="K200" s="12"/>
      <c r="L200" s="12"/>
    </row>
    <row r="201" spans="2:12" ht="12.75">
      <c r="B201" s="12"/>
      <c r="C201" s="12"/>
      <c r="D201" s="12"/>
      <c r="E201" s="12"/>
      <c r="F201" s="12"/>
      <c r="G201" s="12"/>
      <c r="H201" s="12"/>
      <c r="I201" s="12"/>
      <c r="J201" s="12"/>
      <c r="K201" s="12"/>
      <c r="L201" s="12"/>
    </row>
    <row r="202" spans="2:12" ht="12.75">
      <c r="B202" s="12"/>
      <c r="C202" s="12"/>
      <c r="D202" s="12"/>
      <c r="E202" s="12"/>
      <c r="F202" s="12"/>
      <c r="G202" s="12"/>
      <c r="H202" s="12"/>
      <c r="I202" s="12"/>
      <c r="J202" s="12"/>
      <c r="K202" s="12"/>
      <c r="L202" s="12"/>
    </row>
    <row r="203" spans="2:12" ht="12.75">
      <c r="B203" s="12"/>
      <c r="C203" s="12"/>
      <c r="D203" s="12"/>
      <c r="E203" s="12"/>
      <c r="F203" s="12"/>
      <c r="G203" s="12"/>
      <c r="H203" s="12"/>
      <c r="I203" s="12"/>
      <c r="J203" s="12"/>
      <c r="K203" s="12"/>
      <c r="L203" s="12"/>
    </row>
    <row r="204" spans="2:12" ht="12.75">
      <c r="B204" s="12"/>
      <c r="C204" s="12"/>
      <c r="D204" s="12"/>
      <c r="E204" s="12"/>
      <c r="F204" s="12"/>
      <c r="G204" s="12"/>
      <c r="H204" s="12"/>
      <c r="I204" s="12"/>
      <c r="J204" s="12"/>
      <c r="K204" s="12"/>
      <c r="L204" s="12"/>
    </row>
    <row r="205" spans="2:12" ht="12.75">
      <c r="B205" s="12"/>
      <c r="C205" s="12"/>
      <c r="D205" s="12"/>
      <c r="E205" s="12"/>
      <c r="F205" s="12"/>
      <c r="G205" s="12"/>
      <c r="H205" s="12"/>
      <c r="I205" s="12"/>
      <c r="J205" s="12"/>
      <c r="K205" s="12"/>
      <c r="L205" s="12"/>
    </row>
    <row r="206" spans="2:12" ht="12.75">
      <c r="B206" s="12"/>
      <c r="C206" s="12"/>
      <c r="D206" s="12"/>
      <c r="E206" s="12"/>
      <c r="F206" s="12"/>
      <c r="G206" s="12"/>
      <c r="H206" s="12"/>
      <c r="I206" s="12"/>
      <c r="J206" s="12"/>
      <c r="K206" s="12"/>
      <c r="L206" s="12"/>
    </row>
    <row r="207" spans="2:12" ht="12.75">
      <c r="B207" s="12"/>
      <c r="C207" s="12"/>
      <c r="D207" s="12"/>
      <c r="E207" s="12"/>
      <c r="F207" s="12"/>
      <c r="G207" s="12"/>
      <c r="H207" s="12"/>
      <c r="I207" s="12"/>
      <c r="J207" s="12"/>
      <c r="K207" s="12"/>
      <c r="L207" s="12"/>
    </row>
    <row r="208" spans="2:12" ht="12.75">
      <c r="B208" s="12"/>
      <c r="C208" s="12"/>
      <c r="D208" s="12"/>
      <c r="E208" s="12"/>
      <c r="F208" s="12"/>
      <c r="G208" s="12"/>
      <c r="H208" s="12"/>
      <c r="I208" s="12"/>
      <c r="J208" s="12"/>
      <c r="K208" s="12"/>
      <c r="L208" s="12"/>
    </row>
    <row r="209" spans="2:12" ht="12.75">
      <c r="B209" s="12"/>
      <c r="C209" s="12"/>
      <c r="D209" s="12"/>
      <c r="E209" s="12"/>
      <c r="F209" s="12"/>
      <c r="G209" s="12"/>
      <c r="H209" s="12"/>
      <c r="I209" s="12"/>
      <c r="J209" s="12"/>
      <c r="K209" s="12"/>
      <c r="L209" s="12"/>
    </row>
    <row r="210" spans="2:12" ht="12.75">
      <c r="B210" s="12"/>
      <c r="C210" s="12"/>
      <c r="D210" s="12"/>
      <c r="E210" s="12"/>
      <c r="F210" s="12"/>
      <c r="G210" s="12"/>
      <c r="H210" s="12"/>
      <c r="I210" s="12"/>
      <c r="J210" s="12"/>
      <c r="K210" s="12"/>
      <c r="L210" s="12"/>
    </row>
    <row r="211" spans="2:12" ht="12.75">
      <c r="B211" s="12"/>
      <c r="C211" s="12"/>
      <c r="D211" s="12"/>
      <c r="E211" s="12"/>
      <c r="F211" s="12"/>
      <c r="G211" s="12"/>
      <c r="H211" s="12"/>
      <c r="I211" s="12"/>
      <c r="J211" s="12"/>
      <c r="K211" s="12"/>
      <c r="L211" s="12"/>
    </row>
    <row r="212" spans="2:12" ht="12.75">
      <c r="B212" s="12"/>
      <c r="C212" s="12"/>
      <c r="D212" s="12"/>
      <c r="E212" s="12"/>
      <c r="F212" s="12"/>
      <c r="G212" s="12"/>
      <c r="H212" s="12"/>
      <c r="I212" s="12"/>
      <c r="J212" s="12"/>
      <c r="K212" s="12"/>
      <c r="L212" s="12"/>
    </row>
    <row r="213" spans="2:12" ht="12.75">
      <c r="B213" s="12"/>
      <c r="C213" s="12"/>
      <c r="D213" s="12"/>
      <c r="E213" s="12"/>
      <c r="F213" s="12"/>
      <c r="G213" s="12"/>
      <c r="H213" s="12"/>
      <c r="I213" s="12"/>
      <c r="J213" s="12"/>
      <c r="K213" s="12"/>
      <c r="L213" s="12"/>
    </row>
    <row r="214" spans="2:12" ht="12.75">
      <c r="B214" s="12"/>
      <c r="C214" s="12"/>
      <c r="D214" s="12"/>
      <c r="E214" s="12"/>
      <c r="F214" s="12"/>
      <c r="G214" s="12"/>
      <c r="H214" s="12"/>
      <c r="I214" s="12"/>
      <c r="J214" s="12"/>
      <c r="K214" s="12"/>
      <c r="L214" s="12"/>
    </row>
    <row r="215" spans="2:12" ht="12.75">
      <c r="B215" s="12"/>
      <c r="C215" s="12"/>
      <c r="D215" s="12"/>
      <c r="E215" s="12"/>
      <c r="F215" s="12"/>
      <c r="G215" s="12"/>
      <c r="H215" s="12"/>
      <c r="I215" s="12"/>
      <c r="J215" s="12"/>
      <c r="K215" s="12"/>
      <c r="L215" s="12"/>
    </row>
    <row r="216" spans="2:12" ht="12.75">
      <c r="B216" s="12"/>
      <c r="C216" s="12"/>
      <c r="D216" s="12"/>
      <c r="E216" s="12"/>
      <c r="F216" s="12"/>
      <c r="G216" s="12"/>
      <c r="H216" s="12"/>
      <c r="I216" s="12"/>
      <c r="J216" s="12"/>
      <c r="K216" s="12"/>
      <c r="L216" s="12"/>
    </row>
    <row r="217" spans="2:12" ht="12.75">
      <c r="B217" s="12"/>
      <c r="C217" s="12"/>
      <c r="D217" s="12"/>
      <c r="E217" s="12"/>
      <c r="F217" s="12"/>
      <c r="G217" s="12"/>
      <c r="H217" s="12"/>
      <c r="I217" s="12"/>
      <c r="J217" s="12"/>
      <c r="K217" s="12"/>
      <c r="L217" s="12"/>
    </row>
    <row r="218" spans="2:12" ht="12.75">
      <c r="B218" s="12"/>
      <c r="C218" s="12"/>
      <c r="D218" s="12"/>
      <c r="E218" s="12"/>
      <c r="F218" s="12"/>
      <c r="G218" s="12"/>
      <c r="H218" s="12"/>
      <c r="I218" s="12"/>
      <c r="J218" s="12"/>
      <c r="K218" s="12"/>
      <c r="L218" s="12"/>
    </row>
    <row r="219" spans="2:12" ht="12.75">
      <c r="B219" s="12"/>
      <c r="C219" s="12"/>
      <c r="D219" s="12"/>
      <c r="E219" s="12"/>
      <c r="F219" s="12"/>
      <c r="G219" s="12"/>
      <c r="H219" s="12"/>
      <c r="I219" s="12"/>
      <c r="J219" s="12"/>
      <c r="K219" s="12"/>
      <c r="L219" s="12"/>
    </row>
    <row r="220" spans="2:12" ht="12.75">
      <c r="B220" s="12"/>
      <c r="C220" s="12"/>
      <c r="D220" s="12"/>
      <c r="E220" s="12"/>
      <c r="F220" s="12"/>
      <c r="G220" s="12"/>
      <c r="H220" s="12"/>
      <c r="I220" s="12"/>
      <c r="J220" s="12"/>
      <c r="K220" s="12"/>
      <c r="L220" s="12"/>
    </row>
    <row r="221" spans="2:12" ht="12.75">
      <c r="B221" s="12"/>
      <c r="C221" s="12"/>
      <c r="D221" s="12"/>
      <c r="E221" s="12"/>
      <c r="F221" s="12"/>
      <c r="G221" s="12"/>
      <c r="H221" s="12"/>
      <c r="I221" s="12"/>
      <c r="J221" s="12"/>
      <c r="K221" s="12"/>
      <c r="L221" s="12"/>
    </row>
    <row r="222" spans="2:12" ht="12.75">
      <c r="B222" s="12"/>
      <c r="C222" s="12"/>
      <c r="D222" s="12"/>
      <c r="E222" s="12"/>
      <c r="F222" s="12"/>
      <c r="G222" s="12"/>
      <c r="H222" s="12"/>
      <c r="I222" s="12"/>
      <c r="J222" s="12"/>
      <c r="K222" s="12"/>
      <c r="L222" s="12"/>
    </row>
    <row r="223" spans="2:12" ht="12.75">
      <c r="B223" s="12"/>
      <c r="C223" s="12"/>
      <c r="D223" s="12"/>
      <c r="E223" s="12"/>
      <c r="F223" s="12"/>
      <c r="G223" s="12"/>
      <c r="H223" s="12"/>
      <c r="I223" s="12"/>
      <c r="J223" s="12"/>
      <c r="K223" s="12"/>
      <c r="L223" s="12"/>
    </row>
    <row r="224" spans="2:12" ht="12.75">
      <c r="B224" s="12"/>
      <c r="C224" s="12"/>
      <c r="D224" s="12"/>
      <c r="E224" s="12"/>
      <c r="F224" s="12"/>
      <c r="G224" s="12"/>
      <c r="H224" s="12"/>
      <c r="I224" s="12"/>
      <c r="J224" s="12"/>
      <c r="K224" s="12"/>
      <c r="L224" s="12"/>
    </row>
    <row r="225" spans="2:12" ht="12.75">
      <c r="B225" s="12"/>
      <c r="C225" s="12"/>
      <c r="D225" s="12"/>
      <c r="E225" s="12"/>
      <c r="F225" s="12"/>
      <c r="G225" s="12"/>
      <c r="H225" s="12"/>
      <c r="I225" s="12"/>
      <c r="J225" s="12"/>
      <c r="K225" s="12"/>
      <c r="L225" s="12"/>
    </row>
    <row r="226" spans="2:12" ht="12.75">
      <c r="B226" s="12"/>
      <c r="C226" s="12"/>
      <c r="D226" s="12"/>
      <c r="E226" s="12"/>
      <c r="F226" s="12"/>
      <c r="G226" s="12"/>
      <c r="H226" s="12"/>
      <c r="I226" s="12"/>
      <c r="J226" s="12"/>
      <c r="K226" s="12"/>
      <c r="L226" s="12"/>
    </row>
    <row r="227" spans="2:12" ht="12.75">
      <c r="B227" s="12"/>
      <c r="C227" s="12"/>
      <c r="D227" s="12"/>
      <c r="E227" s="12"/>
      <c r="F227" s="12"/>
      <c r="G227" s="12"/>
      <c r="H227" s="12"/>
      <c r="I227" s="12"/>
      <c r="J227" s="12"/>
      <c r="K227" s="12"/>
      <c r="L227" s="12"/>
    </row>
    <row r="228" spans="11:12" ht="12.75">
      <c r="K228" s="12"/>
      <c r="L228" s="12"/>
    </row>
    <row r="229" spans="11:12" ht="12.75">
      <c r="K229" s="12"/>
      <c r="L229" s="12"/>
    </row>
    <row r="230" spans="11:12" ht="12.75">
      <c r="K230" s="12"/>
      <c r="L230" s="12"/>
    </row>
    <row r="231" spans="11:12" ht="12.75">
      <c r="K231" s="12"/>
      <c r="L231" s="12"/>
    </row>
    <row r="232" spans="11:12" ht="12.75">
      <c r="K232" s="12"/>
      <c r="L232" s="12"/>
    </row>
    <row r="233" spans="11:12" ht="12.75">
      <c r="K233" s="12"/>
      <c r="L233" s="12"/>
    </row>
    <row r="234" spans="11:12" ht="12.75">
      <c r="K234" s="12"/>
      <c r="L234" s="12"/>
    </row>
    <row r="235" spans="11:12" ht="12.75">
      <c r="K235" s="12"/>
      <c r="L235" s="12"/>
    </row>
    <row r="236" spans="11:12" ht="12.75">
      <c r="K236" s="12"/>
      <c r="L236" s="12"/>
    </row>
    <row r="237" spans="11:12" ht="12.75">
      <c r="K237" s="12"/>
      <c r="L237" s="12"/>
    </row>
    <row r="238" spans="11:12" ht="12.75">
      <c r="K238" s="12"/>
      <c r="L238" s="12"/>
    </row>
    <row r="239" spans="11:12" ht="12.75">
      <c r="K239" s="12"/>
      <c r="L239" s="12"/>
    </row>
  </sheetData>
  <mergeCells count="1">
    <mergeCell ref="A3:J3"/>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scale="72" r:id="rId1"/>
</worksheet>
</file>

<file path=xl/worksheets/sheet10.xml><?xml version="1.0" encoding="utf-8"?>
<worksheet xmlns="http://schemas.openxmlformats.org/spreadsheetml/2006/main" xmlns:r="http://schemas.openxmlformats.org/officeDocument/2006/relationships">
  <sheetPr>
    <pageSetUpPr fitToPage="1"/>
  </sheetPr>
  <dimension ref="A1:AC237"/>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A3" sqref="A3:K28"/>
    </sheetView>
  </sheetViews>
  <sheetFormatPr defaultColWidth="11.421875" defaultRowHeight="12.75"/>
  <cols>
    <col min="1" max="2" width="11.28125" style="1" customWidth="1"/>
    <col min="3" max="3" width="16.7109375" style="1" customWidth="1"/>
    <col min="4" max="10" width="11.28125" style="1" customWidth="1"/>
    <col min="11" max="11" width="11.57421875" style="1" customWidth="1"/>
    <col min="12" max="12" width="9.7109375" style="1" customWidth="1"/>
    <col min="13" max="16384" width="11.421875" style="1" customWidth="1"/>
  </cols>
  <sheetData>
    <row r="1" spans="2:11" ht="12.75">
      <c r="B1" s="2"/>
      <c r="C1" s="2"/>
      <c r="D1" s="2"/>
      <c r="E1" s="2"/>
      <c r="F1" s="2"/>
      <c r="G1" s="2"/>
      <c r="H1" s="2"/>
      <c r="I1" s="2"/>
      <c r="J1" s="2"/>
      <c r="K1" s="2"/>
    </row>
    <row r="2" ht="13.5" thickBot="1"/>
    <row r="3" spans="1:29" ht="19.5" customHeight="1" thickTop="1">
      <c r="A3" s="628" t="s">
        <v>194</v>
      </c>
      <c r="B3" s="638"/>
      <c r="C3" s="638"/>
      <c r="D3" s="638"/>
      <c r="E3" s="638"/>
      <c r="F3" s="638"/>
      <c r="G3" s="638"/>
      <c r="H3" s="638"/>
      <c r="I3" s="638"/>
      <c r="J3" s="638"/>
      <c r="K3" s="639"/>
      <c r="N3" s="661" t="s">
        <v>226</v>
      </c>
      <c r="O3" s="662"/>
      <c r="P3" s="662"/>
      <c r="Q3" s="662"/>
      <c r="R3" s="662"/>
      <c r="S3" s="662"/>
      <c r="T3" s="662"/>
      <c r="U3" s="662"/>
      <c r="V3" s="662"/>
      <c r="W3" s="662"/>
      <c r="X3" s="663"/>
      <c r="Z3" s="655" t="s">
        <v>225</v>
      </c>
      <c r="AA3" s="656"/>
      <c r="AB3" s="656"/>
      <c r="AC3" s="657"/>
    </row>
    <row r="4" spans="1:29" ht="9.75" customHeight="1" thickBot="1">
      <c r="A4" s="93"/>
      <c r="B4" s="610"/>
      <c r="C4" s="610"/>
      <c r="D4" s="610"/>
      <c r="E4" s="610"/>
      <c r="F4" s="610"/>
      <c r="G4" s="610"/>
      <c r="H4" s="610"/>
      <c r="I4" s="610"/>
      <c r="J4" s="610"/>
      <c r="K4" s="611"/>
      <c r="N4" s="664"/>
      <c r="O4" s="665"/>
      <c r="P4" s="665"/>
      <c r="Q4" s="665"/>
      <c r="R4" s="665"/>
      <c r="S4" s="665"/>
      <c r="T4" s="665"/>
      <c r="U4" s="665"/>
      <c r="V4" s="665"/>
      <c r="W4" s="665"/>
      <c r="X4" s="666"/>
      <c r="Z4" s="658"/>
      <c r="AA4" s="659"/>
      <c r="AB4" s="659"/>
      <c r="AC4" s="660"/>
    </row>
    <row r="5" spans="1:29" ht="69.75" customHeight="1" thickBot="1" thickTop="1">
      <c r="A5" s="94" t="s">
        <v>356</v>
      </c>
      <c r="B5" s="14" t="s">
        <v>362</v>
      </c>
      <c r="C5" s="37" t="s">
        <v>363</v>
      </c>
      <c r="D5" s="58" t="s">
        <v>426</v>
      </c>
      <c r="E5" s="115" t="s">
        <v>428</v>
      </c>
      <c r="F5" s="115" t="s">
        <v>440</v>
      </c>
      <c r="G5" s="115" t="s">
        <v>441</v>
      </c>
      <c r="H5" s="58" t="s">
        <v>430</v>
      </c>
      <c r="I5" s="112" t="s">
        <v>433</v>
      </c>
      <c r="J5" s="112" t="s">
        <v>442</v>
      </c>
      <c r="K5" s="63" t="s">
        <v>434</v>
      </c>
      <c r="N5" s="653" t="s">
        <v>472</v>
      </c>
      <c r="O5" s="652" t="s">
        <v>315</v>
      </c>
      <c r="P5" s="652" t="s">
        <v>314</v>
      </c>
      <c r="Q5" s="652" t="s">
        <v>313</v>
      </c>
      <c r="R5" s="652" t="s">
        <v>312</v>
      </c>
      <c r="S5" s="652" t="s">
        <v>311</v>
      </c>
      <c r="T5" s="652" t="s">
        <v>310</v>
      </c>
      <c r="U5" s="652" t="s">
        <v>309</v>
      </c>
      <c r="V5" s="652" t="s">
        <v>438</v>
      </c>
      <c r="W5" s="667" t="s">
        <v>437</v>
      </c>
      <c r="X5" s="668" t="s">
        <v>439</v>
      </c>
      <c r="Z5" s="201"/>
      <c r="AA5" s="649" t="s">
        <v>52</v>
      </c>
      <c r="AB5" s="650"/>
      <c r="AC5" s="651"/>
    </row>
    <row r="6" spans="1:29" ht="19.5" customHeight="1">
      <c r="A6" s="507" t="s">
        <v>423</v>
      </c>
      <c r="B6" s="509" t="s">
        <v>424</v>
      </c>
      <c r="C6" s="510" t="s">
        <v>425</v>
      </c>
      <c r="D6" s="509" t="s">
        <v>427</v>
      </c>
      <c r="E6" s="520" t="s">
        <v>429</v>
      </c>
      <c r="F6" s="520" t="s">
        <v>429</v>
      </c>
      <c r="G6" s="520" t="s">
        <v>429</v>
      </c>
      <c r="H6" s="509" t="s">
        <v>431</v>
      </c>
      <c r="I6" s="520" t="s">
        <v>432</v>
      </c>
      <c r="J6" s="520" t="s">
        <v>432</v>
      </c>
      <c r="K6" s="511" t="s">
        <v>435</v>
      </c>
      <c r="L6" s="113"/>
      <c r="N6" s="654"/>
      <c r="O6" s="632"/>
      <c r="P6" s="632"/>
      <c r="Q6" s="632"/>
      <c r="R6" s="632"/>
      <c r="S6" s="632"/>
      <c r="T6" s="632"/>
      <c r="U6" s="632"/>
      <c r="V6" s="632"/>
      <c r="W6" s="632"/>
      <c r="X6" s="669"/>
      <c r="Z6" s="3"/>
      <c r="AA6" s="645" t="s">
        <v>47</v>
      </c>
      <c r="AB6" s="645" t="s">
        <v>49</v>
      </c>
      <c r="AC6" s="647" t="s">
        <v>50</v>
      </c>
    </row>
    <row r="7" spans="1:29" ht="19.5" customHeight="1">
      <c r="A7" s="507" t="s">
        <v>297</v>
      </c>
      <c r="B7" s="509" t="s">
        <v>303</v>
      </c>
      <c r="C7" s="510"/>
      <c r="D7" s="509" t="s">
        <v>300</v>
      </c>
      <c r="E7" s="520"/>
      <c r="F7" s="520"/>
      <c r="G7" s="520"/>
      <c r="H7" s="509" t="s">
        <v>300</v>
      </c>
      <c r="I7" s="520"/>
      <c r="J7" s="520"/>
      <c r="K7" s="511" t="s">
        <v>300</v>
      </c>
      <c r="L7" s="113"/>
      <c r="N7" s="304" t="s">
        <v>305</v>
      </c>
      <c r="O7" s="76" t="s">
        <v>306</v>
      </c>
      <c r="P7" s="76" t="s">
        <v>449</v>
      </c>
      <c r="Q7" s="76" t="s">
        <v>307</v>
      </c>
      <c r="R7" s="76" t="s">
        <v>308</v>
      </c>
      <c r="S7" s="76" t="s">
        <v>302</v>
      </c>
      <c r="T7" s="76" t="s">
        <v>307</v>
      </c>
      <c r="U7" s="76" t="s">
        <v>308</v>
      </c>
      <c r="V7" s="76" t="s">
        <v>449</v>
      </c>
      <c r="W7" s="76"/>
      <c r="X7" s="270"/>
      <c r="Z7" s="3"/>
      <c r="AA7" s="646"/>
      <c r="AB7" s="646"/>
      <c r="AC7" s="648"/>
    </row>
    <row r="8" spans="1:29" ht="19.5" customHeight="1">
      <c r="A8" s="508" t="s">
        <v>514</v>
      </c>
      <c r="B8" s="514" t="s">
        <v>516</v>
      </c>
      <c r="C8" s="509"/>
      <c r="D8" s="509"/>
      <c r="E8" s="514" t="s">
        <v>60</v>
      </c>
      <c r="F8" s="514" t="s">
        <v>374</v>
      </c>
      <c r="G8" s="514" t="s">
        <v>369</v>
      </c>
      <c r="H8" s="514"/>
      <c r="I8" s="514" t="s">
        <v>517</v>
      </c>
      <c r="J8" s="514" t="s">
        <v>518</v>
      </c>
      <c r="K8" s="516" t="s">
        <v>519</v>
      </c>
      <c r="L8" s="113"/>
      <c r="N8" s="130"/>
      <c r="O8" s="109"/>
      <c r="P8" s="109"/>
      <c r="Q8" s="109"/>
      <c r="R8" s="109"/>
      <c r="S8" s="109"/>
      <c r="T8" s="116"/>
      <c r="U8" s="116"/>
      <c r="V8" s="116"/>
      <c r="W8" s="116"/>
      <c r="X8" s="136"/>
      <c r="Z8" s="3"/>
      <c r="AA8" s="200" t="s">
        <v>48</v>
      </c>
      <c r="AB8" s="116" t="s">
        <v>51</v>
      </c>
      <c r="AC8" s="116" t="s">
        <v>436</v>
      </c>
    </row>
    <row r="9" spans="1:29" ht="19.5" customHeight="1">
      <c r="A9" s="101">
        <v>2005</v>
      </c>
      <c r="B9" s="95">
        <f>N9+O9</f>
        <v>40.171</v>
      </c>
      <c r="C9" s="114">
        <f aca="true" t="shared" si="0" ref="C9:C14">D9+H9+K9</f>
        <v>161.818</v>
      </c>
      <c r="D9" s="97">
        <v>136.841</v>
      </c>
      <c r="E9" s="119">
        <v>49.4</v>
      </c>
      <c r="F9" s="119">
        <f>AC9</f>
        <v>4.6</v>
      </c>
      <c r="G9" s="124">
        <f>T9+U9</f>
        <v>82.84100000000001</v>
      </c>
      <c r="H9" s="97">
        <v>15.977</v>
      </c>
      <c r="I9" s="119">
        <v>3</v>
      </c>
      <c r="J9" s="119">
        <f aca="true" t="shared" si="1" ref="J9:J14">H9-I9</f>
        <v>12.977</v>
      </c>
      <c r="K9" s="111">
        <v>9</v>
      </c>
      <c r="L9" s="27"/>
      <c r="N9" s="129">
        <v>32.448</v>
      </c>
      <c r="O9" s="97">
        <v>7.723</v>
      </c>
      <c r="P9" s="97">
        <f>N9+O9</f>
        <v>40.171</v>
      </c>
      <c r="Q9" s="97">
        <v>42.4</v>
      </c>
      <c r="R9" s="97">
        <f>P9-Q9</f>
        <v>-2.228999999999999</v>
      </c>
      <c r="S9" s="97">
        <v>1.606</v>
      </c>
      <c r="T9" s="117">
        <v>76.6</v>
      </c>
      <c r="U9" s="117">
        <f>D9-T9-E9-F9</f>
        <v>6.241000000000016</v>
      </c>
      <c r="V9" s="117">
        <f>T9+U9</f>
        <v>82.84100000000001</v>
      </c>
      <c r="W9" s="123">
        <f>T9/'[1]CSG1'!I8</f>
        <v>1.0103694147976827</v>
      </c>
      <c r="X9" s="321">
        <f>V9/'[1]CSG1'!I8</f>
        <v>1.0926894607213427</v>
      </c>
      <c r="Z9" s="9">
        <v>2005</v>
      </c>
      <c r="AA9" s="59">
        <v>2.3</v>
      </c>
      <c r="AB9" s="59">
        <v>2.3</v>
      </c>
      <c r="AC9" s="170">
        <f>AA9+AB9</f>
        <v>4.6</v>
      </c>
    </row>
    <row r="10" spans="1:29" ht="19.5" customHeight="1">
      <c r="A10" s="101">
        <f>A9+1</f>
        <v>2006</v>
      </c>
      <c r="B10" s="95">
        <f>N10+O10</f>
        <v>51.643</v>
      </c>
      <c r="C10" s="114">
        <f t="shared" si="0"/>
        <v>165.937</v>
      </c>
      <c r="D10" s="97">
        <v>140.109</v>
      </c>
      <c r="E10" s="119">
        <v>52.4</v>
      </c>
      <c r="F10" s="119">
        <f>AC10</f>
        <v>5.9</v>
      </c>
      <c r="G10" s="124">
        <f>T10+U10</f>
        <v>81.80900000000001</v>
      </c>
      <c r="H10" s="97">
        <v>17.528</v>
      </c>
      <c r="I10" s="119">
        <v>3.7</v>
      </c>
      <c r="J10" s="119">
        <f t="shared" si="1"/>
        <v>13.828</v>
      </c>
      <c r="K10" s="111">
        <v>8.3</v>
      </c>
      <c r="L10" s="27"/>
      <c r="N10" s="129">
        <v>41.563</v>
      </c>
      <c r="O10" s="97">
        <v>10.08</v>
      </c>
      <c r="P10" s="97">
        <f>N10+O10</f>
        <v>51.643</v>
      </c>
      <c r="Q10" s="97">
        <v>49.2</v>
      </c>
      <c r="R10" s="97">
        <f>P10-Q10</f>
        <v>2.442999999999998</v>
      </c>
      <c r="S10" s="97">
        <v>2.204</v>
      </c>
      <c r="T10" s="117">
        <v>82</v>
      </c>
      <c r="U10" s="117">
        <f>D10-T10-E10-F10</f>
        <v>-0.19099999999999007</v>
      </c>
      <c r="V10" s="117">
        <f>T10+U10</f>
        <v>81.80900000000001</v>
      </c>
      <c r="W10" s="123">
        <f>T10/'[1]CSG1'!I9</f>
        <v>1.0145667843953763</v>
      </c>
      <c r="X10" s="321">
        <f>V10/'[1]CSG1'!I9</f>
        <v>1.012203586153675</v>
      </c>
      <c r="Z10" s="9">
        <f>Z9+1</f>
        <v>2006</v>
      </c>
      <c r="AA10" s="59">
        <v>3.2</v>
      </c>
      <c r="AB10" s="59">
        <v>2.7</v>
      </c>
      <c r="AC10" s="170">
        <f>AA10+AB10</f>
        <v>5.9</v>
      </c>
    </row>
    <row r="11" spans="1:29" ht="19.5" customHeight="1">
      <c r="A11" s="101">
        <f>A10+1</f>
        <v>2007</v>
      </c>
      <c r="B11" s="95">
        <f>N11+O11</f>
        <v>54.568</v>
      </c>
      <c r="C11" s="114">
        <f t="shared" si="0"/>
        <v>168.466</v>
      </c>
      <c r="D11" s="97">
        <v>140.657</v>
      </c>
      <c r="E11" s="119">
        <v>48.6</v>
      </c>
      <c r="F11" s="119">
        <f>AC11</f>
        <v>6.6</v>
      </c>
      <c r="G11" s="124">
        <f>T11+U11</f>
        <v>85.45700000000001</v>
      </c>
      <c r="H11" s="97">
        <v>18.909</v>
      </c>
      <c r="I11" s="119">
        <v>4.4</v>
      </c>
      <c r="J11" s="119">
        <f t="shared" si="1"/>
        <v>14.508999999999999</v>
      </c>
      <c r="K11" s="111">
        <v>8.9</v>
      </c>
      <c r="L11" s="27"/>
      <c r="N11" s="129">
        <v>43.358</v>
      </c>
      <c r="O11" s="97">
        <v>11.21</v>
      </c>
      <c r="P11" s="97">
        <f>N11+O11</f>
        <v>54.568</v>
      </c>
      <c r="Q11" s="97">
        <v>52.2</v>
      </c>
      <c r="R11" s="97">
        <f>P11-Q11</f>
        <v>2.367999999999995</v>
      </c>
      <c r="S11" s="97">
        <v>2.457</v>
      </c>
      <c r="T11" s="117">
        <v>86.1</v>
      </c>
      <c r="U11" s="117">
        <f>D11-T11-E11-F11</f>
        <v>-0.6429999999999847</v>
      </c>
      <c r="V11" s="117">
        <f>T11+U11</f>
        <v>85.45700000000001</v>
      </c>
      <c r="W11" s="123">
        <f>T11/'[1]CSG1'!I10</f>
        <v>1.0118053748990652</v>
      </c>
      <c r="X11" s="321">
        <f>V11/'[1]CSG1'!I10</f>
        <v>1.004249151251445</v>
      </c>
      <c r="Z11" s="9">
        <f>Z10+1</f>
        <v>2007</v>
      </c>
      <c r="AA11" s="59">
        <v>3.5</v>
      </c>
      <c r="AB11" s="59">
        <v>3.1</v>
      </c>
      <c r="AC11" s="170">
        <f>AA11+AB11</f>
        <v>6.6</v>
      </c>
    </row>
    <row r="12" spans="1:29" ht="19.5" customHeight="1">
      <c r="A12" s="101">
        <v>2008</v>
      </c>
      <c r="B12" s="95">
        <f>N12+O12</f>
        <v>52.427</v>
      </c>
      <c r="C12" s="114">
        <f t="shared" si="0"/>
        <v>175.37300000000002</v>
      </c>
      <c r="D12" s="97">
        <v>148.108</v>
      </c>
      <c r="E12" s="119">
        <v>50.9</v>
      </c>
      <c r="F12" s="119">
        <f>AC12</f>
        <v>8.5</v>
      </c>
      <c r="G12" s="124">
        <f>T12+U12</f>
        <v>88.708</v>
      </c>
      <c r="H12" s="97">
        <v>19.365</v>
      </c>
      <c r="I12" s="119">
        <v>4.2</v>
      </c>
      <c r="J12" s="119">
        <f t="shared" si="1"/>
        <v>15.165</v>
      </c>
      <c r="K12" s="111">
        <v>7.9</v>
      </c>
      <c r="L12" s="27"/>
      <c r="N12" s="129">
        <v>45.808</v>
      </c>
      <c r="O12" s="97">
        <v>6.619</v>
      </c>
      <c r="P12" s="97">
        <f>N12+O12</f>
        <v>52.427</v>
      </c>
      <c r="Q12" s="97">
        <v>50.1</v>
      </c>
      <c r="R12" s="97">
        <f>P12-Q12</f>
        <v>2.326999999999998</v>
      </c>
      <c r="S12" s="97">
        <v>3.581</v>
      </c>
      <c r="T12" s="117">
        <v>90.6</v>
      </c>
      <c r="U12" s="117">
        <f>D12-T12-E12-F12</f>
        <v>-1.8919999999999888</v>
      </c>
      <c r="V12" s="117">
        <f>T12+U12</f>
        <v>88.708</v>
      </c>
      <c r="W12" s="123">
        <f>T12/'[1]CSG1'!I11</f>
        <v>1.0149495417685197</v>
      </c>
      <c r="X12" s="321">
        <f>V12/'[1]CSG1'!I11</f>
        <v>0.9937543482472609</v>
      </c>
      <c r="Z12" s="9">
        <v>2008</v>
      </c>
      <c r="AA12" s="59">
        <v>5.3</v>
      </c>
      <c r="AB12" s="59">
        <v>3.2</v>
      </c>
      <c r="AC12" s="170">
        <f>AA12+AB12</f>
        <v>8.5</v>
      </c>
    </row>
    <row r="13" spans="1:29" ht="19.5" customHeight="1">
      <c r="A13" s="101">
        <v>2009</v>
      </c>
      <c r="B13" s="95">
        <f>N13+O13</f>
        <v>23.052</v>
      </c>
      <c r="C13" s="114">
        <f t="shared" si="0"/>
        <v>167.633</v>
      </c>
      <c r="D13" s="102">
        <v>140.275</v>
      </c>
      <c r="E13" s="125">
        <v>45.8</v>
      </c>
      <c r="F13" s="119">
        <f>AC13</f>
        <v>7.300000000000001</v>
      </c>
      <c r="G13" s="124">
        <f>T13+U13</f>
        <v>87.17500000000001</v>
      </c>
      <c r="H13" s="102">
        <v>19.858</v>
      </c>
      <c r="I13" s="119">
        <v>3.6</v>
      </c>
      <c r="J13" s="119">
        <f t="shared" si="1"/>
        <v>16.258</v>
      </c>
      <c r="K13" s="104">
        <v>7.5</v>
      </c>
      <c r="L13" s="8"/>
      <c r="N13" s="129">
        <v>17.719</v>
      </c>
      <c r="O13" s="97">
        <v>5.333</v>
      </c>
      <c r="P13" s="97">
        <f>N13+O13</f>
        <v>23.052</v>
      </c>
      <c r="Q13" s="97">
        <v>21.3</v>
      </c>
      <c r="R13" s="97">
        <f>P13-Q13</f>
        <v>1.751999999999999</v>
      </c>
      <c r="S13" s="97">
        <v>3.542</v>
      </c>
      <c r="T13" s="118">
        <v>88.2</v>
      </c>
      <c r="U13" s="117">
        <f>D13-T13-E13-F13</f>
        <v>-1.024999999999995</v>
      </c>
      <c r="V13" s="117">
        <f>T13+U13</f>
        <v>87.17500000000001</v>
      </c>
      <c r="W13" s="123">
        <f>T13/'[1]CSG1'!I12</f>
        <v>1.0062202232522421</v>
      </c>
      <c r="X13" s="321">
        <f>V13/'[1]CSG1'!I12</f>
        <v>0.9945266208845149</v>
      </c>
      <c r="Z13" s="9">
        <v>2009</v>
      </c>
      <c r="AA13" s="59">
        <v>4.7</v>
      </c>
      <c r="AB13" s="59">
        <v>2.6</v>
      </c>
      <c r="AC13" s="170">
        <f>AA13+AB13</f>
        <v>7.300000000000001</v>
      </c>
    </row>
    <row r="14" spans="1:29" ht="19.5" customHeight="1" thickBot="1">
      <c r="A14" s="105">
        <v>2010</v>
      </c>
      <c r="B14" s="246">
        <v>35</v>
      </c>
      <c r="C14" s="249">
        <f t="shared" si="0"/>
        <v>171.85649192592916</v>
      </c>
      <c r="D14" s="248">
        <f>E14+F14+G14</f>
        <v>143.92397392592918</v>
      </c>
      <c r="E14" s="246">
        <f>'[1]IRPP4'!$E11</f>
        <v>47.355445544554456</v>
      </c>
      <c r="F14" s="250">
        <f>F13*(1+F26)</f>
        <v>7.4533000000000005</v>
      </c>
      <c r="G14" s="250">
        <f>'[1]CSG1'!$I$13</f>
        <v>89.11522838137472</v>
      </c>
      <c r="H14" s="248">
        <f aca="true" t="shared" si="2" ref="H14:I16">H13*(1+H26)</f>
        <v>20.275018</v>
      </c>
      <c r="I14" s="250">
        <f t="shared" si="2"/>
        <v>3.6755999999999998</v>
      </c>
      <c r="J14" s="246">
        <f t="shared" si="1"/>
        <v>16.599418</v>
      </c>
      <c r="K14" s="251">
        <f>K13*(1+K26)</f>
        <v>7.657499999999999</v>
      </c>
      <c r="L14" s="8"/>
      <c r="N14" s="128"/>
      <c r="O14" s="106"/>
      <c r="P14" s="106"/>
      <c r="Q14" s="106"/>
      <c r="R14" s="106"/>
      <c r="S14" s="106"/>
      <c r="T14" s="322"/>
      <c r="U14" s="322"/>
      <c r="V14" s="322"/>
      <c r="W14" s="322"/>
      <c r="X14" s="484">
        <f>G14/'[1]CSG1'!I13</f>
        <v>1</v>
      </c>
      <c r="Z14" s="10">
        <v>2010</v>
      </c>
      <c r="AA14" s="267">
        <f aca="true" t="shared" si="3" ref="AA14:AC16">AA13*(1+AA26)</f>
        <v>4.7987</v>
      </c>
      <c r="AB14" s="267">
        <f t="shared" si="3"/>
        <v>2.6546</v>
      </c>
      <c r="AC14" s="268">
        <f t="shared" si="3"/>
        <v>7.4533000000000005</v>
      </c>
    </row>
    <row r="15" spans="1:29" ht="19.5" customHeight="1" thickTop="1">
      <c r="A15" s="472">
        <v>2011</v>
      </c>
      <c r="B15" s="473">
        <v>45</v>
      </c>
      <c r="C15" s="479">
        <f>D15+H15+K15</f>
        <v>179.83112727776646</v>
      </c>
      <c r="D15" s="474">
        <f>E15+F15+G15</f>
        <v>151.06063373776647</v>
      </c>
      <c r="E15" s="473">
        <f>'[1]IRPP4'!$E12</f>
        <v>51.5950495049505</v>
      </c>
      <c r="F15" s="482">
        <f>F14*(1+F27)</f>
        <v>7.676899000000001</v>
      </c>
      <c r="G15" s="482">
        <f>G14*(1+G27)</f>
        <v>91.78868523281596</v>
      </c>
      <c r="H15" s="474">
        <f t="shared" si="2"/>
        <v>20.88326854</v>
      </c>
      <c r="I15" s="482">
        <f t="shared" si="2"/>
        <v>3.785868</v>
      </c>
      <c r="J15" s="473">
        <f>H15-I15</f>
        <v>17.09740054</v>
      </c>
      <c r="K15" s="483">
        <f>K14*(1+K27)</f>
        <v>7.887224999999999</v>
      </c>
      <c r="L15" s="8"/>
      <c r="N15" s="468"/>
      <c r="O15" s="468"/>
      <c r="P15" s="468"/>
      <c r="Q15" s="468"/>
      <c r="R15" s="468"/>
      <c r="S15" s="468"/>
      <c r="T15" s="466"/>
      <c r="U15" s="466"/>
      <c r="V15" s="466"/>
      <c r="W15" s="466"/>
      <c r="X15" s="466"/>
      <c r="Z15" s="396">
        <v>2011</v>
      </c>
      <c r="AA15" s="489">
        <f t="shared" si="3"/>
        <v>4.942661</v>
      </c>
      <c r="AB15" s="489">
        <f t="shared" si="3"/>
        <v>2.734238</v>
      </c>
      <c r="AC15" s="490">
        <f t="shared" si="3"/>
        <v>7.676899000000001</v>
      </c>
    </row>
    <row r="16" spans="1:29" ht="19.5" customHeight="1" thickBot="1">
      <c r="A16" s="105">
        <v>2012</v>
      </c>
      <c r="B16" s="246">
        <f>B15*(1+B28)</f>
        <v>46.35</v>
      </c>
      <c r="C16" s="249">
        <f>D16+H16+K16</f>
        <v>185.22606109609944</v>
      </c>
      <c r="D16" s="248">
        <f>E16+F16+G16</f>
        <v>155.59245274989945</v>
      </c>
      <c r="E16" s="246">
        <f>E15*(1+E28)</f>
        <v>53.142900990099015</v>
      </c>
      <c r="F16" s="250">
        <f>F15*(1+F28)</f>
        <v>7.907205970000001</v>
      </c>
      <c r="G16" s="250">
        <f>G15*(1+G28)</f>
        <v>94.54234578980045</v>
      </c>
      <c r="H16" s="248">
        <f t="shared" si="2"/>
        <v>21.5097665962</v>
      </c>
      <c r="I16" s="250">
        <f t="shared" si="2"/>
        <v>3.8994440399999997</v>
      </c>
      <c r="J16" s="246">
        <f>H16-I16</f>
        <v>17.6103225562</v>
      </c>
      <c r="K16" s="251">
        <f>K15*(1+K28)</f>
        <v>8.123841749999999</v>
      </c>
      <c r="L16" s="8"/>
      <c r="N16" s="468"/>
      <c r="O16" s="468"/>
      <c r="P16" s="468"/>
      <c r="Q16" s="468"/>
      <c r="R16" s="468"/>
      <c r="S16" s="468"/>
      <c r="T16" s="466"/>
      <c r="U16" s="466"/>
      <c r="V16" s="466"/>
      <c r="W16" s="466"/>
      <c r="X16" s="466"/>
      <c r="Z16" s="10">
        <v>2012</v>
      </c>
      <c r="AA16" s="267">
        <f t="shared" si="3"/>
        <v>5.09094083</v>
      </c>
      <c r="AB16" s="267">
        <f t="shared" si="3"/>
        <v>2.81626514</v>
      </c>
      <c r="AC16" s="268">
        <f t="shared" si="3"/>
        <v>7.907205970000001</v>
      </c>
    </row>
    <row r="17" spans="1:12" ht="9.75" customHeight="1" thickBot="1" thickTop="1">
      <c r="A17" s="99"/>
      <c r="B17" s="100"/>
      <c r="C17" s="100"/>
      <c r="D17" s="100"/>
      <c r="E17" s="100"/>
      <c r="F17" s="100"/>
      <c r="G17" s="100"/>
      <c r="H17" s="100"/>
      <c r="I17" s="100"/>
      <c r="J17" s="100"/>
      <c r="K17" s="100"/>
      <c r="L17" s="8"/>
    </row>
    <row r="18" spans="1:12" ht="13.5" thickTop="1">
      <c r="A18" s="412" t="s">
        <v>122</v>
      </c>
      <c r="B18" s="407"/>
      <c r="C18" s="407"/>
      <c r="D18" s="407"/>
      <c r="E18" s="407"/>
      <c r="F18" s="407"/>
      <c r="G18" s="408"/>
      <c r="H18" s="407"/>
      <c r="I18" s="407"/>
      <c r="J18" s="407"/>
      <c r="K18" s="409"/>
      <c r="L18" s="405"/>
    </row>
    <row r="19" spans="1:12" ht="13.5" thickBot="1">
      <c r="A19" s="469" t="s">
        <v>28</v>
      </c>
      <c r="B19" s="410"/>
      <c r="C19" s="410"/>
      <c r="D19" s="410"/>
      <c r="E19" s="410"/>
      <c r="F19" s="410"/>
      <c r="G19" s="470"/>
      <c r="H19" s="410"/>
      <c r="I19" s="410"/>
      <c r="J19" s="410"/>
      <c r="K19" s="411"/>
      <c r="L19" s="405"/>
    </row>
    <row r="20" spans="1:12" ht="9.75" customHeight="1" thickBot="1" thickTop="1">
      <c r="A20" s="99"/>
      <c r="B20" s="100"/>
      <c r="C20" s="100"/>
      <c r="D20" s="100"/>
      <c r="E20" s="100"/>
      <c r="F20" s="100"/>
      <c r="G20" s="100"/>
      <c r="H20" s="100"/>
      <c r="I20" s="100"/>
      <c r="J20" s="100"/>
      <c r="K20" s="100"/>
      <c r="L20" s="8"/>
    </row>
    <row r="21" spans="1:14" ht="12.75" customHeight="1" thickTop="1">
      <c r="A21" s="603" t="s">
        <v>85</v>
      </c>
      <c r="B21" s="604"/>
      <c r="C21" s="604"/>
      <c r="D21" s="604"/>
      <c r="E21" s="604"/>
      <c r="F21" s="604"/>
      <c r="G21" s="604"/>
      <c r="H21" s="604"/>
      <c r="I21" s="604"/>
      <c r="J21" s="604"/>
      <c r="K21" s="605"/>
      <c r="L21" s="8"/>
      <c r="N21" s="28" t="s">
        <v>316</v>
      </c>
    </row>
    <row r="22" spans="1:12" ht="12.75">
      <c r="A22" s="606"/>
      <c r="B22" s="607"/>
      <c r="C22" s="607"/>
      <c r="D22" s="607"/>
      <c r="E22" s="607"/>
      <c r="F22" s="607"/>
      <c r="G22" s="607"/>
      <c r="H22" s="607"/>
      <c r="I22" s="607"/>
      <c r="J22" s="607"/>
      <c r="K22" s="608"/>
      <c r="L22" s="8"/>
    </row>
    <row r="23" spans="1:12" ht="12.75">
      <c r="A23" s="606"/>
      <c r="B23" s="607"/>
      <c r="C23" s="607"/>
      <c r="D23" s="607"/>
      <c r="E23" s="607"/>
      <c r="F23" s="607"/>
      <c r="G23" s="607"/>
      <c r="H23" s="607"/>
      <c r="I23" s="607"/>
      <c r="J23" s="607"/>
      <c r="K23" s="608"/>
      <c r="L23" s="8"/>
    </row>
    <row r="24" spans="1:12" ht="13.5" thickBot="1">
      <c r="A24" s="601"/>
      <c r="B24" s="636"/>
      <c r="C24" s="636"/>
      <c r="D24" s="636"/>
      <c r="E24" s="636"/>
      <c r="F24" s="636"/>
      <c r="G24" s="636"/>
      <c r="H24" s="636"/>
      <c r="I24" s="636"/>
      <c r="J24" s="636"/>
      <c r="K24" s="637"/>
      <c r="L24" s="8"/>
    </row>
    <row r="25" spans="2:12" ht="14.25" thickBot="1" thickTop="1">
      <c r="B25" s="12"/>
      <c r="C25" s="12"/>
      <c r="D25" s="12"/>
      <c r="E25" s="12"/>
      <c r="F25" s="12"/>
      <c r="G25" s="12"/>
      <c r="H25" s="12"/>
      <c r="I25" s="12"/>
      <c r="J25" s="12"/>
      <c r="K25" s="12"/>
      <c r="L25" s="8"/>
    </row>
    <row r="26" spans="1:29" ht="14.25" thickBot="1" thickTop="1">
      <c r="A26" s="194">
        <v>2010</v>
      </c>
      <c r="B26" s="195">
        <f>B14/B13-1</f>
        <v>0.5183064376192956</v>
      </c>
      <c r="C26" s="195">
        <f>C14/C13-1</f>
        <v>0.02519487168951917</v>
      </c>
      <c r="D26" s="195">
        <f>'CN1'!$B18</f>
        <v>0.021</v>
      </c>
      <c r="E26" s="195">
        <f>E14/E13-1</f>
        <v>0.03396169311254282</v>
      </c>
      <c r="F26" s="195">
        <f>'CN1'!$B18</f>
        <v>0.021</v>
      </c>
      <c r="G26" s="195">
        <f>G14/G13-1</f>
        <v>0.022256706410951566</v>
      </c>
      <c r="H26" s="195">
        <f>'CN1'!$B18</f>
        <v>0.021</v>
      </c>
      <c r="I26" s="195">
        <f>'CN1'!$B18</f>
        <v>0.021</v>
      </c>
      <c r="J26" s="195"/>
      <c r="K26" s="196">
        <f>'CN1'!$B18</f>
        <v>0.021</v>
      </c>
      <c r="L26" s="198"/>
      <c r="Z26" s="194">
        <v>2010</v>
      </c>
      <c r="AA26" s="195">
        <f>'CN1'!$B18</f>
        <v>0.021</v>
      </c>
      <c r="AB26" s="195">
        <f>'CN1'!$B18</f>
        <v>0.021</v>
      </c>
      <c r="AC26" s="195">
        <f>'CN1'!$B18</f>
        <v>0.021</v>
      </c>
    </row>
    <row r="27" spans="1:29" ht="14.25" thickBot="1" thickTop="1">
      <c r="A27" s="194">
        <v>2011</v>
      </c>
      <c r="B27" s="195">
        <f>B15/B14-1</f>
        <v>0.2857142857142858</v>
      </c>
      <c r="C27" s="195">
        <f>C15/C14-1</f>
        <v>0.04640287522728204</v>
      </c>
      <c r="D27" s="195">
        <f>'CN1'!$B19</f>
        <v>0.03</v>
      </c>
      <c r="E27" s="195">
        <f>E15/E14-1</f>
        <v>0.08952727424784146</v>
      </c>
      <c r="F27" s="195">
        <f>'CN1'!$B19</f>
        <v>0.03</v>
      </c>
      <c r="G27" s="195">
        <f>'CN1'!$B19</f>
        <v>0.03</v>
      </c>
      <c r="H27" s="195">
        <f>'CN1'!$B19</f>
        <v>0.03</v>
      </c>
      <c r="I27" s="195">
        <f>'CN1'!$B19</f>
        <v>0.03</v>
      </c>
      <c r="J27" s="195"/>
      <c r="K27" s="196">
        <f>'CN1'!$B19</f>
        <v>0.03</v>
      </c>
      <c r="L27" s="8"/>
      <c r="Z27" s="194">
        <v>2011</v>
      </c>
      <c r="AA27" s="195">
        <f>'CN1'!$B19</f>
        <v>0.03</v>
      </c>
      <c r="AB27" s="195">
        <f>'CN1'!$B19</f>
        <v>0.03</v>
      </c>
      <c r="AC27" s="195">
        <f>'CN1'!$B19</f>
        <v>0.03</v>
      </c>
    </row>
    <row r="28" spans="1:29" ht="14.25" thickBot="1" thickTop="1">
      <c r="A28" s="194">
        <v>2012</v>
      </c>
      <c r="B28" s="195">
        <f>'CN1'!$B20</f>
        <v>0.03</v>
      </c>
      <c r="C28" s="195">
        <f>C16/C15-1</f>
        <v>0.030000000000000027</v>
      </c>
      <c r="D28" s="195">
        <f>'CN1'!$B20</f>
        <v>0.03</v>
      </c>
      <c r="E28" s="195">
        <f>'CN1'!$B20</f>
        <v>0.03</v>
      </c>
      <c r="F28" s="195">
        <f>'CN1'!$B20</f>
        <v>0.03</v>
      </c>
      <c r="G28" s="195">
        <f>'CN1'!$B20</f>
        <v>0.03</v>
      </c>
      <c r="H28" s="195">
        <f>'CN1'!$B20</f>
        <v>0.03</v>
      </c>
      <c r="I28" s="195">
        <f>'CN1'!$B20</f>
        <v>0.03</v>
      </c>
      <c r="J28" s="195"/>
      <c r="K28" s="196">
        <f>'CN1'!$B20</f>
        <v>0.03</v>
      </c>
      <c r="L28" s="8"/>
      <c r="Z28" s="194">
        <v>2012</v>
      </c>
      <c r="AA28" s="195">
        <f>'CN1'!$B20</f>
        <v>0.03</v>
      </c>
      <c r="AB28" s="195">
        <f>'CN1'!$B20</f>
        <v>0.03</v>
      </c>
      <c r="AC28" s="195">
        <f>'CN1'!$B20</f>
        <v>0.03</v>
      </c>
    </row>
    <row r="29" spans="2:12" ht="13.5" thickTop="1">
      <c r="B29" s="12"/>
      <c r="C29" s="12"/>
      <c r="D29" s="12"/>
      <c r="E29" s="12"/>
      <c r="F29" s="12"/>
      <c r="G29" s="12"/>
      <c r="H29" s="12"/>
      <c r="I29" s="12"/>
      <c r="J29" s="12"/>
      <c r="K29" s="12"/>
      <c r="L29" s="8"/>
    </row>
    <row r="30" spans="2:12" ht="12.75">
      <c r="B30" s="12"/>
      <c r="C30" s="12"/>
      <c r="D30" s="12"/>
      <c r="E30" s="12"/>
      <c r="F30" s="12"/>
      <c r="G30" s="12"/>
      <c r="H30" s="12"/>
      <c r="I30" s="12"/>
      <c r="J30" s="12"/>
      <c r="K30" s="12"/>
      <c r="L30" s="8"/>
    </row>
    <row r="31" spans="2:12" ht="12.75">
      <c r="B31" s="12"/>
      <c r="C31" s="12"/>
      <c r="D31" s="12"/>
      <c r="E31" s="12"/>
      <c r="F31" s="12"/>
      <c r="G31" s="12"/>
      <c r="H31" s="12"/>
      <c r="I31" s="12"/>
      <c r="J31" s="12"/>
      <c r="K31" s="12"/>
      <c r="L31" s="8"/>
    </row>
    <row r="32" spans="2:12" ht="12.75">
      <c r="B32" s="12"/>
      <c r="C32" s="12"/>
      <c r="D32" s="12"/>
      <c r="E32" s="12"/>
      <c r="F32" s="12"/>
      <c r="G32" s="12"/>
      <c r="H32" s="12"/>
      <c r="I32" s="12"/>
      <c r="J32" s="12"/>
      <c r="K32" s="12"/>
      <c r="L32" s="12"/>
    </row>
    <row r="33" spans="2:12" ht="12.75">
      <c r="B33" s="12"/>
      <c r="C33" s="12"/>
      <c r="D33" s="12"/>
      <c r="E33" s="12"/>
      <c r="F33" s="12"/>
      <c r="G33" s="12"/>
      <c r="H33" s="12"/>
      <c r="I33" s="12"/>
      <c r="J33" s="12"/>
      <c r="K33" s="12"/>
      <c r="L33" s="12"/>
    </row>
    <row r="34" spans="2:12" ht="12.75">
      <c r="B34" s="12"/>
      <c r="C34" s="12"/>
      <c r="D34" s="12"/>
      <c r="E34" s="12"/>
      <c r="F34" s="12"/>
      <c r="G34" s="12"/>
      <c r="H34" s="12"/>
      <c r="I34" s="12"/>
      <c r="J34" s="12"/>
      <c r="K34" s="12"/>
      <c r="L34" s="12"/>
    </row>
    <row r="35" spans="2:12" ht="12.75">
      <c r="B35" s="12"/>
      <c r="C35" s="12"/>
      <c r="D35" s="12"/>
      <c r="E35" s="12"/>
      <c r="F35" s="12"/>
      <c r="G35" s="12"/>
      <c r="H35" s="12"/>
      <c r="I35" s="12"/>
      <c r="J35" s="12"/>
      <c r="K35" s="12"/>
      <c r="L35" s="12"/>
    </row>
    <row r="36" spans="2:12" ht="12.75">
      <c r="B36" s="12"/>
      <c r="C36" s="12"/>
      <c r="D36" s="12"/>
      <c r="E36" s="12"/>
      <c r="F36" s="12"/>
      <c r="G36" s="12"/>
      <c r="H36" s="12"/>
      <c r="I36" s="12"/>
      <c r="J36" s="12"/>
      <c r="K36" s="12"/>
      <c r="L36" s="12"/>
    </row>
    <row r="37" spans="2:12" ht="12.75">
      <c r="B37" s="12"/>
      <c r="C37" s="12"/>
      <c r="D37" s="12"/>
      <c r="E37" s="12"/>
      <c r="F37" s="12"/>
      <c r="G37" s="12"/>
      <c r="H37" s="12"/>
      <c r="I37" s="12"/>
      <c r="J37" s="12"/>
      <c r="K37" s="12"/>
      <c r="L37" s="12"/>
    </row>
    <row r="38" spans="2:12" ht="12.75">
      <c r="B38" s="12"/>
      <c r="C38" s="12"/>
      <c r="D38" s="12"/>
      <c r="E38" s="12"/>
      <c r="F38" s="12"/>
      <c r="G38" s="12"/>
      <c r="H38" s="12"/>
      <c r="I38" s="12"/>
      <c r="J38" s="12"/>
      <c r="K38" s="12"/>
      <c r="L38" s="12"/>
    </row>
    <row r="39" spans="2:12" ht="12.75">
      <c r="B39" s="12"/>
      <c r="C39" s="12"/>
      <c r="D39" s="12"/>
      <c r="E39" s="12"/>
      <c r="F39" s="12"/>
      <c r="G39" s="12"/>
      <c r="H39" s="12"/>
      <c r="I39" s="12"/>
      <c r="J39" s="12"/>
      <c r="K39" s="12"/>
      <c r="L39" s="12"/>
    </row>
    <row r="40" spans="2:12" ht="12.75">
      <c r="B40" s="12"/>
      <c r="C40" s="12"/>
      <c r="D40" s="12"/>
      <c r="E40" s="12"/>
      <c r="F40" s="12"/>
      <c r="G40" s="12"/>
      <c r="H40" s="12"/>
      <c r="I40" s="12"/>
      <c r="J40" s="12"/>
      <c r="K40" s="12"/>
      <c r="L40" s="12"/>
    </row>
    <row r="41" spans="2:12" ht="12.75">
      <c r="B41" s="12"/>
      <c r="C41" s="12"/>
      <c r="D41" s="12"/>
      <c r="E41" s="12"/>
      <c r="F41" s="12"/>
      <c r="G41" s="12"/>
      <c r="H41" s="12"/>
      <c r="I41" s="12"/>
      <c r="J41" s="12"/>
      <c r="K41" s="12"/>
      <c r="L41" s="12"/>
    </row>
    <row r="42" spans="2:12" ht="12.75">
      <c r="B42" s="12"/>
      <c r="C42" s="12"/>
      <c r="D42" s="12"/>
      <c r="E42" s="12"/>
      <c r="F42" s="12"/>
      <c r="G42" s="12"/>
      <c r="H42" s="12"/>
      <c r="I42" s="12"/>
      <c r="J42" s="12"/>
      <c r="K42" s="12"/>
      <c r="L42" s="12"/>
    </row>
    <row r="43" spans="2:12" ht="12.75">
      <c r="B43" s="12"/>
      <c r="C43" s="12"/>
      <c r="D43" s="12"/>
      <c r="E43" s="12"/>
      <c r="F43" s="12"/>
      <c r="G43" s="12"/>
      <c r="H43" s="12"/>
      <c r="I43" s="12"/>
      <c r="J43" s="12"/>
      <c r="K43" s="12"/>
      <c r="L43" s="12"/>
    </row>
    <row r="44" spans="2:12" ht="12.75">
      <c r="B44" s="12"/>
      <c r="C44" s="12"/>
      <c r="D44" s="12"/>
      <c r="E44" s="12"/>
      <c r="F44" s="12"/>
      <c r="G44" s="12"/>
      <c r="H44" s="12"/>
      <c r="I44" s="12"/>
      <c r="J44" s="12"/>
      <c r="K44" s="12"/>
      <c r="L44" s="12"/>
    </row>
    <row r="45" spans="2:12" ht="12.75">
      <c r="B45" s="12"/>
      <c r="C45" s="12"/>
      <c r="D45" s="12"/>
      <c r="E45" s="12"/>
      <c r="F45" s="12"/>
      <c r="G45" s="12"/>
      <c r="H45" s="12"/>
      <c r="I45" s="12"/>
      <c r="J45" s="12"/>
      <c r="K45" s="12"/>
      <c r="L45" s="12"/>
    </row>
    <row r="46" spans="2:12" ht="12.75">
      <c r="B46" s="12"/>
      <c r="C46" s="12"/>
      <c r="D46" s="12"/>
      <c r="E46" s="12"/>
      <c r="F46" s="12"/>
      <c r="G46" s="12"/>
      <c r="H46" s="12"/>
      <c r="I46" s="12"/>
      <c r="J46" s="12"/>
      <c r="K46" s="12"/>
      <c r="L46" s="12"/>
    </row>
    <row r="47" spans="2:12" ht="12.75">
      <c r="B47" s="12"/>
      <c r="C47" s="12"/>
      <c r="D47" s="12"/>
      <c r="E47" s="12"/>
      <c r="F47" s="12"/>
      <c r="G47" s="12"/>
      <c r="H47" s="12"/>
      <c r="I47" s="12"/>
      <c r="J47" s="12"/>
      <c r="K47" s="12"/>
      <c r="L47" s="12"/>
    </row>
    <row r="48" spans="2:12" ht="12.75">
      <c r="B48" s="12"/>
      <c r="C48" s="12"/>
      <c r="D48" s="12"/>
      <c r="E48" s="12"/>
      <c r="F48" s="12"/>
      <c r="G48" s="12"/>
      <c r="H48" s="12"/>
      <c r="I48" s="12"/>
      <c r="J48" s="12"/>
      <c r="K48" s="12"/>
      <c r="L48" s="12"/>
    </row>
    <row r="49" spans="2:12" ht="12.75">
      <c r="B49" s="12"/>
      <c r="C49" s="12"/>
      <c r="D49" s="12"/>
      <c r="E49" s="12"/>
      <c r="F49" s="12"/>
      <c r="G49" s="12"/>
      <c r="H49" s="12"/>
      <c r="I49" s="12"/>
      <c r="J49" s="12"/>
      <c r="K49" s="12"/>
      <c r="L49" s="12"/>
    </row>
    <row r="50" spans="2:12" ht="12.75">
      <c r="B50" s="12"/>
      <c r="C50" s="12"/>
      <c r="D50" s="12"/>
      <c r="E50" s="12"/>
      <c r="F50" s="12"/>
      <c r="G50" s="12"/>
      <c r="H50" s="12"/>
      <c r="I50" s="12"/>
      <c r="J50" s="12"/>
      <c r="K50" s="12"/>
      <c r="L50" s="12"/>
    </row>
    <row r="51" spans="2:12" ht="12.75">
      <c r="B51" s="12"/>
      <c r="C51" s="12"/>
      <c r="D51" s="12"/>
      <c r="E51" s="12"/>
      <c r="F51" s="12"/>
      <c r="G51" s="12"/>
      <c r="H51" s="12"/>
      <c r="I51" s="12"/>
      <c r="J51" s="12"/>
      <c r="K51" s="12"/>
      <c r="L51" s="12"/>
    </row>
    <row r="52" spans="2:12" ht="12.75">
      <c r="B52" s="12"/>
      <c r="C52" s="12"/>
      <c r="D52" s="12"/>
      <c r="E52" s="12"/>
      <c r="F52" s="12"/>
      <c r="G52" s="12"/>
      <c r="H52" s="12"/>
      <c r="I52" s="12"/>
      <c r="J52" s="12"/>
      <c r="K52" s="12"/>
      <c r="L52" s="12"/>
    </row>
    <row r="53" spans="2:12" ht="12.75">
      <c r="B53" s="12"/>
      <c r="C53" s="12"/>
      <c r="D53" s="12"/>
      <c r="E53" s="12"/>
      <c r="F53" s="12"/>
      <c r="G53" s="12"/>
      <c r="H53" s="12"/>
      <c r="I53" s="12"/>
      <c r="J53" s="12"/>
      <c r="K53" s="12"/>
      <c r="L53" s="12"/>
    </row>
    <row r="54" spans="2:12" ht="12.75">
      <c r="B54" s="12"/>
      <c r="C54" s="12"/>
      <c r="D54" s="12"/>
      <c r="E54" s="12"/>
      <c r="F54" s="12"/>
      <c r="G54" s="12"/>
      <c r="H54" s="12"/>
      <c r="I54" s="12"/>
      <c r="J54" s="12"/>
      <c r="K54" s="12"/>
      <c r="L54" s="12"/>
    </row>
    <row r="55" spans="2:12" ht="12.75">
      <c r="B55" s="12"/>
      <c r="C55" s="12"/>
      <c r="D55" s="12"/>
      <c r="E55" s="12"/>
      <c r="F55" s="12"/>
      <c r="G55" s="12"/>
      <c r="H55" s="12"/>
      <c r="I55" s="12"/>
      <c r="J55" s="12"/>
      <c r="K55" s="12"/>
      <c r="L55" s="12"/>
    </row>
    <row r="56" spans="2:12" ht="12.75">
      <c r="B56" s="12"/>
      <c r="C56" s="12"/>
      <c r="D56" s="12"/>
      <c r="E56" s="12"/>
      <c r="F56" s="12"/>
      <c r="G56" s="12"/>
      <c r="H56" s="12"/>
      <c r="I56" s="12"/>
      <c r="J56" s="12"/>
      <c r="K56" s="12"/>
      <c r="L56" s="12"/>
    </row>
    <row r="57" spans="2:12" ht="12.75">
      <c r="B57" s="12"/>
      <c r="C57" s="12"/>
      <c r="D57" s="12"/>
      <c r="E57" s="12"/>
      <c r="F57" s="12"/>
      <c r="G57" s="12"/>
      <c r="H57" s="12"/>
      <c r="I57" s="12"/>
      <c r="J57" s="12"/>
      <c r="K57" s="12"/>
      <c r="L57" s="12"/>
    </row>
    <row r="58" spans="2:12" ht="12.75">
      <c r="B58" s="12"/>
      <c r="C58" s="12"/>
      <c r="D58" s="12"/>
      <c r="E58" s="12"/>
      <c r="F58" s="12"/>
      <c r="G58" s="12"/>
      <c r="H58" s="12"/>
      <c r="I58" s="12"/>
      <c r="J58" s="12"/>
      <c r="K58" s="12"/>
      <c r="L58" s="12"/>
    </row>
    <row r="59" spans="2:12" ht="12.75">
      <c r="B59" s="12"/>
      <c r="C59" s="12"/>
      <c r="D59" s="12"/>
      <c r="E59" s="12"/>
      <c r="F59" s="12"/>
      <c r="G59" s="12"/>
      <c r="H59" s="12"/>
      <c r="I59" s="12"/>
      <c r="J59" s="12"/>
      <c r="K59" s="12"/>
      <c r="L59" s="12"/>
    </row>
    <row r="60" spans="2:12" ht="12.75">
      <c r="B60" s="12"/>
      <c r="C60" s="12"/>
      <c r="D60" s="12"/>
      <c r="E60" s="12"/>
      <c r="F60" s="12"/>
      <c r="G60" s="12"/>
      <c r="H60" s="12"/>
      <c r="I60" s="12"/>
      <c r="J60" s="12"/>
      <c r="K60" s="12"/>
      <c r="L60" s="12"/>
    </row>
    <row r="61" spans="2:12" ht="12.75">
      <c r="B61" s="12"/>
      <c r="C61" s="12"/>
      <c r="D61" s="12"/>
      <c r="E61" s="12"/>
      <c r="F61" s="12"/>
      <c r="G61" s="12"/>
      <c r="H61" s="12"/>
      <c r="I61" s="12"/>
      <c r="J61" s="12"/>
      <c r="K61" s="12"/>
      <c r="L61" s="12"/>
    </row>
    <row r="62" spans="2:12" ht="12.75">
      <c r="B62" s="12"/>
      <c r="C62" s="12"/>
      <c r="D62" s="12"/>
      <c r="E62" s="12"/>
      <c r="F62" s="12"/>
      <c r="G62" s="12"/>
      <c r="H62" s="12"/>
      <c r="I62" s="12"/>
      <c r="J62" s="12"/>
      <c r="K62" s="12"/>
      <c r="L62" s="12"/>
    </row>
    <row r="63" spans="2:12" ht="12.75">
      <c r="B63" s="12"/>
      <c r="C63" s="12"/>
      <c r="D63" s="12"/>
      <c r="E63" s="12"/>
      <c r="F63" s="12"/>
      <c r="G63" s="12"/>
      <c r="H63" s="12"/>
      <c r="I63" s="12"/>
      <c r="J63" s="12"/>
      <c r="K63" s="12"/>
      <c r="L63" s="12"/>
    </row>
    <row r="64" spans="2:12" ht="12.75">
      <c r="B64" s="12"/>
      <c r="C64" s="12"/>
      <c r="D64" s="12"/>
      <c r="E64" s="12"/>
      <c r="F64" s="12"/>
      <c r="G64" s="12"/>
      <c r="H64" s="12"/>
      <c r="I64" s="12"/>
      <c r="J64" s="12"/>
      <c r="K64" s="12"/>
      <c r="L64" s="12"/>
    </row>
    <row r="65" spans="2:12" ht="12.75">
      <c r="B65" s="12"/>
      <c r="C65" s="12"/>
      <c r="D65" s="12"/>
      <c r="E65" s="12"/>
      <c r="F65" s="12"/>
      <c r="G65" s="12"/>
      <c r="H65" s="12"/>
      <c r="I65" s="12"/>
      <c r="J65" s="12"/>
      <c r="K65" s="12"/>
      <c r="L65" s="12"/>
    </row>
    <row r="66" spans="2:12" ht="12.75">
      <c r="B66" s="12"/>
      <c r="C66" s="12"/>
      <c r="D66" s="12"/>
      <c r="E66" s="12"/>
      <c r="F66" s="12"/>
      <c r="G66" s="12"/>
      <c r="H66" s="12"/>
      <c r="I66" s="12"/>
      <c r="J66" s="12"/>
      <c r="K66" s="12"/>
      <c r="L66" s="12"/>
    </row>
    <row r="67" spans="2:12" ht="12.75">
      <c r="B67" s="12"/>
      <c r="C67" s="12"/>
      <c r="D67" s="12"/>
      <c r="E67" s="12"/>
      <c r="F67" s="12"/>
      <c r="G67" s="12"/>
      <c r="H67" s="12"/>
      <c r="I67" s="12"/>
      <c r="J67" s="12"/>
      <c r="K67" s="12"/>
      <c r="L67" s="12"/>
    </row>
    <row r="68" spans="2:12" ht="12.75">
      <c r="B68" s="12"/>
      <c r="C68" s="12"/>
      <c r="D68" s="12"/>
      <c r="E68" s="12"/>
      <c r="F68" s="12"/>
      <c r="G68" s="12"/>
      <c r="H68" s="12"/>
      <c r="I68" s="12"/>
      <c r="J68" s="12"/>
      <c r="K68" s="12"/>
      <c r="L68" s="12"/>
    </row>
    <row r="69" spans="2:12" ht="12.75">
      <c r="B69" s="12"/>
      <c r="C69" s="12"/>
      <c r="D69" s="12"/>
      <c r="E69" s="12"/>
      <c r="F69" s="12"/>
      <c r="G69" s="12"/>
      <c r="H69" s="12"/>
      <c r="I69" s="12"/>
      <c r="J69" s="12"/>
      <c r="K69" s="12"/>
      <c r="L69" s="12"/>
    </row>
    <row r="70" spans="2:12" ht="12.75">
      <c r="B70" s="12"/>
      <c r="C70" s="12"/>
      <c r="D70" s="12"/>
      <c r="E70" s="12"/>
      <c r="F70" s="12"/>
      <c r="G70" s="12"/>
      <c r="H70" s="12"/>
      <c r="I70" s="12"/>
      <c r="J70" s="12"/>
      <c r="K70" s="12"/>
      <c r="L70" s="12"/>
    </row>
    <row r="71" spans="2:12" ht="12.75">
      <c r="B71" s="12"/>
      <c r="C71" s="12"/>
      <c r="D71" s="12"/>
      <c r="E71" s="12"/>
      <c r="F71" s="12"/>
      <c r="G71" s="12"/>
      <c r="H71" s="12"/>
      <c r="I71" s="12"/>
      <c r="J71" s="12"/>
      <c r="K71" s="12"/>
      <c r="L71" s="12"/>
    </row>
    <row r="72" spans="2:12" ht="12.75">
      <c r="B72" s="12"/>
      <c r="C72" s="12"/>
      <c r="D72" s="12"/>
      <c r="E72" s="12"/>
      <c r="F72" s="12"/>
      <c r="G72" s="12"/>
      <c r="H72" s="12"/>
      <c r="I72" s="12"/>
      <c r="J72" s="12"/>
      <c r="K72" s="12"/>
      <c r="L72" s="12"/>
    </row>
    <row r="73" spans="2:12" ht="12.75">
      <c r="B73" s="12"/>
      <c r="C73" s="12"/>
      <c r="D73" s="12"/>
      <c r="E73" s="12"/>
      <c r="F73" s="12"/>
      <c r="G73" s="12"/>
      <c r="H73" s="12"/>
      <c r="I73" s="12"/>
      <c r="J73" s="12"/>
      <c r="K73" s="12"/>
      <c r="L73" s="12"/>
    </row>
    <row r="74" spans="2:12" ht="12.75">
      <c r="B74" s="12"/>
      <c r="C74" s="12"/>
      <c r="D74" s="12"/>
      <c r="E74" s="12"/>
      <c r="F74" s="12"/>
      <c r="G74" s="12"/>
      <c r="H74" s="12"/>
      <c r="I74" s="12"/>
      <c r="J74" s="12"/>
      <c r="K74" s="12"/>
      <c r="L74" s="12"/>
    </row>
    <row r="75" spans="2:12" ht="12.75">
      <c r="B75" s="12"/>
      <c r="C75" s="12"/>
      <c r="D75" s="12"/>
      <c r="E75" s="12"/>
      <c r="F75" s="12"/>
      <c r="G75" s="12"/>
      <c r="H75" s="12"/>
      <c r="I75" s="12"/>
      <c r="J75" s="12"/>
      <c r="K75" s="12"/>
      <c r="L75" s="12"/>
    </row>
    <row r="76" spans="2:12" ht="12.75">
      <c r="B76" s="12"/>
      <c r="C76" s="12"/>
      <c r="D76" s="12"/>
      <c r="E76" s="12"/>
      <c r="F76" s="12"/>
      <c r="G76" s="12"/>
      <c r="H76" s="12"/>
      <c r="I76" s="12"/>
      <c r="J76" s="12"/>
      <c r="K76" s="12"/>
      <c r="L76" s="12"/>
    </row>
    <row r="77" spans="2:12" ht="12.75">
      <c r="B77" s="12"/>
      <c r="C77" s="12"/>
      <c r="D77" s="12"/>
      <c r="E77" s="12"/>
      <c r="F77" s="12"/>
      <c r="G77" s="12"/>
      <c r="H77" s="12"/>
      <c r="I77" s="12"/>
      <c r="J77" s="12"/>
      <c r="K77" s="12"/>
      <c r="L77" s="12"/>
    </row>
    <row r="78" spans="2:12" ht="12.75">
      <c r="B78" s="12"/>
      <c r="C78" s="12"/>
      <c r="D78" s="12"/>
      <c r="E78" s="12"/>
      <c r="F78" s="12"/>
      <c r="G78" s="12"/>
      <c r="H78" s="12"/>
      <c r="I78" s="12"/>
      <c r="J78" s="12"/>
      <c r="K78" s="12"/>
      <c r="L78" s="12"/>
    </row>
    <row r="79" spans="2:12" ht="12.75">
      <c r="B79" s="12"/>
      <c r="C79" s="12"/>
      <c r="D79" s="12"/>
      <c r="E79" s="12"/>
      <c r="F79" s="12"/>
      <c r="G79" s="12"/>
      <c r="H79" s="12"/>
      <c r="I79" s="12"/>
      <c r="J79" s="12"/>
      <c r="K79" s="12"/>
      <c r="L79" s="12"/>
    </row>
    <row r="80" spans="2:12" ht="12.75">
      <c r="B80" s="12"/>
      <c r="C80" s="12"/>
      <c r="D80" s="12"/>
      <c r="E80" s="12"/>
      <c r="F80" s="12"/>
      <c r="G80" s="12"/>
      <c r="H80" s="12"/>
      <c r="I80" s="12"/>
      <c r="J80" s="12"/>
      <c r="K80" s="12"/>
      <c r="L80" s="12"/>
    </row>
    <row r="81" spans="2:12" ht="12.75">
      <c r="B81" s="12"/>
      <c r="C81" s="12"/>
      <c r="D81" s="12"/>
      <c r="E81" s="12"/>
      <c r="F81" s="12"/>
      <c r="G81" s="12"/>
      <c r="H81" s="12"/>
      <c r="I81" s="12"/>
      <c r="J81" s="12"/>
      <c r="K81" s="12"/>
      <c r="L81" s="12"/>
    </row>
    <row r="82" spans="2:12" ht="12.75">
      <c r="B82" s="12"/>
      <c r="C82" s="12"/>
      <c r="D82" s="12"/>
      <c r="E82" s="12"/>
      <c r="F82" s="12"/>
      <c r="G82" s="12"/>
      <c r="H82" s="12"/>
      <c r="I82" s="12"/>
      <c r="J82" s="12"/>
      <c r="K82" s="12"/>
      <c r="L82" s="12"/>
    </row>
    <row r="83" spans="2:12" ht="12.75">
      <c r="B83" s="12"/>
      <c r="C83" s="12"/>
      <c r="D83" s="12"/>
      <c r="E83" s="12"/>
      <c r="F83" s="12"/>
      <c r="G83" s="12"/>
      <c r="H83" s="12"/>
      <c r="I83" s="12"/>
      <c r="J83" s="12"/>
      <c r="K83" s="12"/>
      <c r="L83" s="12"/>
    </row>
    <row r="84" spans="2:12" ht="12.75">
      <c r="B84" s="12"/>
      <c r="C84" s="12"/>
      <c r="D84" s="12"/>
      <c r="E84" s="12"/>
      <c r="F84" s="12"/>
      <c r="G84" s="12"/>
      <c r="H84" s="12"/>
      <c r="I84" s="12"/>
      <c r="J84" s="12"/>
      <c r="K84" s="12"/>
      <c r="L84" s="12"/>
    </row>
    <row r="85" spans="2:12" ht="12.75">
      <c r="B85" s="12"/>
      <c r="C85" s="12"/>
      <c r="D85" s="12"/>
      <c r="E85" s="12"/>
      <c r="F85" s="12"/>
      <c r="G85" s="12"/>
      <c r="H85" s="12"/>
      <c r="I85" s="12"/>
      <c r="J85" s="12"/>
      <c r="K85" s="12"/>
      <c r="L85" s="12"/>
    </row>
    <row r="86" spans="2:12" ht="12.75">
      <c r="B86" s="12"/>
      <c r="C86" s="12"/>
      <c r="D86" s="12"/>
      <c r="E86" s="12"/>
      <c r="F86" s="12"/>
      <c r="G86" s="12"/>
      <c r="H86" s="12"/>
      <c r="I86" s="12"/>
      <c r="J86" s="12"/>
      <c r="K86" s="12"/>
      <c r="L86" s="12"/>
    </row>
    <row r="87" spans="2:12" ht="12.75">
      <c r="B87" s="12"/>
      <c r="C87" s="12"/>
      <c r="D87" s="12"/>
      <c r="E87" s="12"/>
      <c r="F87" s="12"/>
      <c r="G87" s="12"/>
      <c r="H87" s="12"/>
      <c r="I87" s="12"/>
      <c r="J87" s="12"/>
      <c r="K87" s="12"/>
      <c r="L87" s="12"/>
    </row>
    <row r="88" spans="2:12" ht="12.75">
      <c r="B88" s="12"/>
      <c r="C88" s="12"/>
      <c r="D88" s="12"/>
      <c r="E88" s="12"/>
      <c r="F88" s="12"/>
      <c r="G88" s="12"/>
      <c r="H88" s="12"/>
      <c r="I88" s="12"/>
      <c r="J88" s="12"/>
      <c r="K88" s="12"/>
      <c r="L88" s="12"/>
    </row>
    <row r="89" spans="2:12" ht="12.75">
      <c r="B89" s="12"/>
      <c r="C89" s="12"/>
      <c r="D89" s="12"/>
      <c r="E89" s="12"/>
      <c r="F89" s="12"/>
      <c r="G89" s="12"/>
      <c r="H89" s="12"/>
      <c r="I89" s="12"/>
      <c r="J89" s="12"/>
      <c r="K89" s="12"/>
      <c r="L89" s="12"/>
    </row>
    <row r="90" spans="2:12" ht="12.75">
      <c r="B90" s="12"/>
      <c r="C90" s="12"/>
      <c r="D90" s="12"/>
      <c r="E90" s="12"/>
      <c r="F90" s="12"/>
      <c r="G90" s="12"/>
      <c r="H90" s="12"/>
      <c r="I90" s="12"/>
      <c r="J90" s="12"/>
      <c r="K90" s="12"/>
      <c r="L90" s="12"/>
    </row>
    <row r="91" spans="2:12" ht="12.75">
      <c r="B91" s="12"/>
      <c r="C91" s="12"/>
      <c r="D91" s="12"/>
      <c r="E91" s="12"/>
      <c r="F91" s="12"/>
      <c r="G91" s="12"/>
      <c r="H91" s="12"/>
      <c r="I91" s="12"/>
      <c r="J91" s="12"/>
      <c r="K91" s="12"/>
      <c r="L91" s="12"/>
    </row>
    <row r="92" spans="2:12" ht="12.75">
      <c r="B92" s="12"/>
      <c r="C92" s="12"/>
      <c r="D92" s="12"/>
      <c r="E92" s="12"/>
      <c r="F92" s="12"/>
      <c r="G92" s="12"/>
      <c r="H92" s="12"/>
      <c r="I92" s="12"/>
      <c r="J92" s="12"/>
      <c r="K92" s="12"/>
      <c r="L92" s="12"/>
    </row>
    <row r="93" spans="2:12" ht="12.75">
      <c r="B93" s="12"/>
      <c r="C93" s="12"/>
      <c r="D93" s="12"/>
      <c r="E93" s="12"/>
      <c r="F93" s="12"/>
      <c r="G93" s="12"/>
      <c r="H93" s="12"/>
      <c r="I93" s="12"/>
      <c r="J93" s="12"/>
      <c r="K93" s="12"/>
      <c r="L93" s="12"/>
    </row>
    <row r="94" spans="2:12" ht="12.75">
      <c r="B94" s="12"/>
      <c r="C94" s="12"/>
      <c r="D94" s="12"/>
      <c r="E94" s="12"/>
      <c r="F94" s="12"/>
      <c r="G94" s="12"/>
      <c r="H94" s="12"/>
      <c r="I94" s="12"/>
      <c r="J94" s="12"/>
      <c r="K94" s="12"/>
      <c r="L94" s="12"/>
    </row>
    <row r="95" spans="2:12" ht="12.75">
      <c r="B95" s="12"/>
      <c r="C95" s="12"/>
      <c r="D95" s="12"/>
      <c r="E95" s="12"/>
      <c r="F95" s="12"/>
      <c r="G95" s="12"/>
      <c r="H95" s="12"/>
      <c r="I95" s="12"/>
      <c r="J95" s="12"/>
      <c r="K95" s="12"/>
      <c r="L95" s="12"/>
    </row>
    <row r="96" spans="2:12" ht="12.75">
      <c r="B96" s="12"/>
      <c r="C96" s="12"/>
      <c r="D96" s="12"/>
      <c r="E96" s="12"/>
      <c r="F96" s="12"/>
      <c r="G96" s="12"/>
      <c r="H96" s="12"/>
      <c r="I96" s="12"/>
      <c r="J96" s="12"/>
      <c r="K96" s="12"/>
      <c r="L96" s="12"/>
    </row>
    <row r="97" spans="2:12" ht="12.75">
      <c r="B97" s="12"/>
      <c r="C97" s="12"/>
      <c r="D97" s="12"/>
      <c r="E97" s="12"/>
      <c r="F97" s="12"/>
      <c r="G97" s="12"/>
      <c r="H97" s="12"/>
      <c r="I97" s="12"/>
      <c r="J97" s="12"/>
      <c r="K97" s="12"/>
      <c r="L97" s="12"/>
    </row>
    <row r="98" spans="2:12" ht="12.75">
      <c r="B98" s="12"/>
      <c r="C98" s="12"/>
      <c r="D98" s="12"/>
      <c r="E98" s="12"/>
      <c r="F98" s="12"/>
      <c r="G98" s="12"/>
      <c r="H98" s="12"/>
      <c r="I98" s="12"/>
      <c r="J98" s="12"/>
      <c r="K98" s="12"/>
      <c r="L98" s="12"/>
    </row>
    <row r="99" spans="2:12" ht="12.75">
      <c r="B99" s="12"/>
      <c r="C99" s="12"/>
      <c r="D99" s="12"/>
      <c r="E99" s="12"/>
      <c r="F99" s="12"/>
      <c r="G99" s="12"/>
      <c r="H99" s="12"/>
      <c r="I99" s="12"/>
      <c r="J99" s="12"/>
      <c r="K99" s="12"/>
      <c r="L99" s="12"/>
    </row>
    <row r="100" spans="2:12" ht="12.75">
      <c r="B100" s="12"/>
      <c r="C100" s="12"/>
      <c r="D100" s="12"/>
      <c r="E100" s="12"/>
      <c r="F100" s="12"/>
      <c r="G100" s="12"/>
      <c r="H100" s="12"/>
      <c r="I100" s="12"/>
      <c r="J100" s="12"/>
      <c r="K100" s="12"/>
      <c r="L100" s="12"/>
    </row>
    <row r="101" spans="2:12" ht="12.75">
      <c r="B101" s="12"/>
      <c r="C101" s="12"/>
      <c r="D101" s="12"/>
      <c r="E101" s="12"/>
      <c r="F101" s="12"/>
      <c r="G101" s="12"/>
      <c r="H101" s="12"/>
      <c r="I101" s="12"/>
      <c r="J101" s="12"/>
      <c r="K101" s="12"/>
      <c r="L101" s="12"/>
    </row>
    <row r="102" spans="2:12" ht="12.75">
      <c r="B102" s="12"/>
      <c r="C102" s="12"/>
      <c r="D102" s="12"/>
      <c r="E102" s="12"/>
      <c r="F102" s="12"/>
      <c r="G102" s="12"/>
      <c r="H102" s="12"/>
      <c r="I102" s="12"/>
      <c r="J102" s="12"/>
      <c r="K102" s="12"/>
      <c r="L102" s="12"/>
    </row>
    <row r="103" spans="2:12" ht="12.75">
      <c r="B103" s="12"/>
      <c r="C103" s="12"/>
      <c r="D103" s="12"/>
      <c r="E103" s="12"/>
      <c r="F103" s="12"/>
      <c r="G103" s="12"/>
      <c r="H103" s="12"/>
      <c r="I103" s="12"/>
      <c r="J103" s="12"/>
      <c r="K103" s="12"/>
      <c r="L103" s="12"/>
    </row>
    <row r="104" spans="2:12" ht="12.75">
      <c r="B104" s="12"/>
      <c r="C104" s="12"/>
      <c r="D104" s="12"/>
      <c r="E104" s="12"/>
      <c r="F104" s="12"/>
      <c r="G104" s="12"/>
      <c r="H104" s="12"/>
      <c r="I104" s="12"/>
      <c r="J104" s="12"/>
      <c r="K104" s="12"/>
      <c r="L104" s="12"/>
    </row>
    <row r="105" spans="2:12" ht="12.75">
      <c r="B105" s="12"/>
      <c r="C105" s="12"/>
      <c r="D105" s="12"/>
      <c r="E105" s="12"/>
      <c r="F105" s="12"/>
      <c r="G105" s="12"/>
      <c r="H105" s="12"/>
      <c r="I105" s="12"/>
      <c r="J105" s="12"/>
      <c r="K105" s="12"/>
      <c r="L105" s="12"/>
    </row>
    <row r="106" spans="2:12" ht="12.75">
      <c r="B106" s="12"/>
      <c r="C106" s="12"/>
      <c r="D106" s="12"/>
      <c r="E106" s="12"/>
      <c r="F106" s="12"/>
      <c r="G106" s="12"/>
      <c r="H106" s="12"/>
      <c r="I106" s="12"/>
      <c r="J106" s="12"/>
      <c r="K106" s="12"/>
      <c r="L106" s="12"/>
    </row>
    <row r="107" spans="2:12" ht="12.75">
      <c r="B107" s="12"/>
      <c r="C107" s="12"/>
      <c r="D107" s="12"/>
      <c r="E107" s="12"/>
      <c r="F107" s="12"/>
      <c r="G107" s="12"/>
      <c r="H107" s="12"/>
      <c r="I107" s="12"/>
      <c r="J107" s="12"/>
      <c r="K107" s="12"/>
      <c r="L107" s="12"/>
    </row>
    <row r="108" spans="2:12" ht="12.75">
      <c r="B108" s="12"/>
      <c r="C108" s="12"/>
      <c r="D108" s="12"/>
      <c r="E108" s="12"/>
      <c r="F108" s="12"/>
      <c r="G108" s="12"/>
      <c r="H108" s="12"/>
      <c r="I108" s="12"/>
      <c r="J108" s="12"/>
      <c r="K108" s="12"/>
      <c r="L108" s="12"/>
    </row>
    <row r="109" spans="2:12" ht="12.75">
      <c r="B109" s="12"/>
      <c r="C109" s="12"/>
      <c r="D109" s="12"/>
      <c r="E109" s="12"/>
      <c r="F109" s="12"/>
      <c r="G109" s="12"/>
      <c r="H109" s="12"/>
      <c r="I109" s="12"/>
      <c r="J109" s="12"/>
      <c r="K109" s="12"/>
      <c r="L109" s="12"/>
    </row>
    <row r="110" spans="2:12" ht="12.75">
      <c r="B110" s="12"/>
      <c r="C110" s="12"/>
      <c r="D110" s="12"/>
      <c r="E110" s="12"/>
      <c r="F110" s="12"/>
      <c r="G110" s="12"/>
      <c r="H110" s="12"/>
      <c r="I110" s="12"/>
      <c r="J110" s="12"/>
      <c r="K110" s="12"/>
      <c r="L110" s="12"/>
    </row>
    <row r="111" spans="2:12" ht="12.75">
      <c r="B111" s="12"/>
      <c r="C111" s="12"/>
      <c r="D111" s="12"/>
      <c r="E111" s="12"/>
      <c r="F111" s="12"/>
      <c r="G111" s="12"/>
      <c r="H111" s="12"/>
      <c r="I111" s="12"/>
      <c r="J111" s="12"/>
      <c r="K111" s="12"/>
      <c r="L111" s="12"/>
    </row>
    <row r="112" spans="2:12" ht="12.75">
      <c r="B112" s="12"/>
      <c r="C112" s="12"/>
      <c r="D112" s="12"/>
      <c r="E112" s="12"/>
      <c r="F112" s="12"/>
      <c r="G112" s="12"/>
      <c r="H112" s="12"/>
      <c r="I112" s="12"/>
      <c r="J112" s="12"/>
      <c r="K112" s="12"/>
      <c r="L112" s="12"/>
    </row>
    <row r="113" spans="2:12" ht="12.75">
      <c r="B113" s="12"/>
      <c r="C113" s="12"/>
      <c r="D113" s="12"/>
      <c r="E113" s="12"/>
      <c r="F113" s="12"/>
      <c r="G113" s="12"/>
      <c r="H113" s="12"/>
      <c r="I113" s="12"/>
      <c r="J113" s="12"/>
      <c r="K113" s="12"/>
      <c r="L113" s="12"/>
    </row>
    <row r="114" spans="2:12" ht="12.75">
      <c r="B114" s="12"/>
      <c r="C114" s="12"/>
      <c r="D114" s="12"/>
      <c r="E114" s="12"/>
      <c r="F114" s="12"/>
      <c r="G114" s="12"/>
      <c r="H114" s="12"/>
      <c r="I114" s="12"/>
      <c r="J114" s="12"/>
      <c r="K114" s="12"/>
      <c r="L114" s="12"/>
    </row>
    <row r="115" spans="2:12" ht="12.75">
      <c r="B115" s="12"/>
      <c r="C115" s="12"/>
      <c r="D115" s="12"/>
      <c r="E115" s="12"/>
      <c r="F115" s="12"/>
      <c r="G115" s="12"/>
      <c r="H115" s="12"/>
      <c r="I115" s="12"/>
      <c r="J115" s="12"/>
      <c r="K115" s="12"/>
      <c r="L115" s="12"/>
    </row>
    <row r="116" spans="2:12" ht="12.75">
      <c r="B116" s="12"/>
      <c r="C116" s="12"/>
      <c r="D116" s="12"/>
      <c r="E116" s="12"/>
      <c r="F116" s="12"/>
      <c r="G116" s="12"/>
      <c r="H116" s="12"/>
      <c r="I116" s="12"/>
      <c r="J116" s="12"/>
      <c r="K116" s="12"/>
      <c r="L116" s="12"/>
    </row>
    <row r="117" spans="2:12" ht="12.75">
      <c r="B117" s="12"/>
      <c r="C117" s="12"/>
      <c r="D117" s="12"/>
      <c r="E117" s="12"/>
      <c r="F117" s="12"/>
      <c r="G117" s="12"/>
      <c r="H117" s="12"/>
      <c r="I117" s="12"/>
      <c r="J117" s="12"/>
      <c r="K117" s="12"/>
      <c r="L117" s="12"/>
    </row>
    <row r="118" spans="2:12" ht="12.75">
      <c r="B118" s="12"/>
      <c r="C118" s="12"/>
      <c r="D118" s="12"/>
      <c r="E118" s="12"/>
      <c r="F118" s="12"/>
      <c r="G118" s="12"/>
      <c r="H118" s="12"/>
      <c r="I118" s="12"/>
      <c r="J118" s="12"/>
      <c r="K118" s="12"/>
      <c r="L118" s="12"/>
    </row>
    <row r="119" spans="2:12" ht="12.75">
      <c r="B119" s="12"/>
      <c r="C119" s="12"/>
      <c r="D119" s="12"/>
      <c r="E119" s="12"/>
      <c r="F119" s="12"/>
      <c r="G119" s="12"/>
      <c r="H119" s="12"/>
      <c r="I119" s="12"/>
      <c r="J119" s="12"/>
      <c r="K119" s="12"/>
      <c r="L119" s="12"/>
    </row>
    <row r="120" spans="2:12" ht="12.75">
      <c r="B120" s="12"/>
      <c r="C120" s="12"/>
      <c r="D120" s="12"/>
      <c r="E120" s="12"/>
      <c r="F120" s="12"/>
      <c r="G120" s="12"/>
      <c r="H120" s="12"/>
      <c r="I120" s="12"/>
      <c r="J120" s="12"/>
      <c r="K120" s="12"/>
      <c r="L120" s="12"/>
    </row>
    <row r="121" spans="2:12" ht="12.75">
      <c r="B121" s="12"/>
      <c r="C121" s="12"/>
      <c r="D121" s="12"/>
      <c r="E121" s="12"/>
      <c r="F121" s="12"/>
      <c r="G121" s="12"/>
      <c r="H121" s="12"/>
      <c r="I121" s="12"/>
      <c r="J121" s="12"/>
      <c r="K121" s="12"/>
      <c r="L121" s="12"/>
    </row>
    <row r="122" spans="2:12" ht="12.75">
      <c r="B122" s="12"/>
      <c r="C122" s="12"/>
      <c r="D122" s="12"/>
      <c r="E122" s="12"/>
      <c r="F122" s="12"/>
      <c r="G122" s="12"/>
      <c r="H122" s="12"/>
      <c r="I122" s="12"/>
      <c r="J122" s="12"/>
      <c r="K122" s="12"/>
      <c r="L122" s="12"/>
    </row>
    <row r="123" spans="2:12" ht="12.75">
      <c r="B123" s="12"/>
      <c r="C123" s="12"/>
      <c r="D123" s="12"/>
      <c r="E123" s="12"/>
      <c r="F123" s="12"/>
      <c r="G123" s="12"/>
      <c r="H123" s="12"/>
      <c r="I123" s="12"/>
      <c r="J123" s="12"/>
      <c r="K123" s="12"/>
      <c r="L123" s="12"/>
    </row>
    <row r="124" spans="2:12" ht="12.75">
      <c r="B124" s="12"/>
      <c r="C124" s="12"/>
      <c r="D124" s="12"/>
      <c r="E124" s="12"/>
      <c r="F124" s="12"/>
      <c r="G124" s="12"/>
      <c r="H124" s="12"/>
      <c r="I124" s="12"/>
      <c r="J124" s="12"/>
      <c r="K124" s="12"/>
      <c r="L124" s="12"/>
    </row>
    <row r="125" spans="2:12" ht="12.75">
      <c r="B125" s="12"/>
      <c r="C125" s="12"/>
      <c r="D125" s="12"/>
      <c r="E125" s="12"/>
      <c r="F125" s="12"/>
      <c r="G125" s="12"/>
      <c r="H125" s="12"/>
      <c r="I125" s="12"/>
      <c r="J125" s="12"/>
      <c r="K125" s="12"/>
      <c r="L125" s="12"/>
    </row>
    <row r="126" spans="2:12" ht="12.75">
      <c r="B126" s="12"/>
      <c r="C126" s="12"/>
      <c r="D126" s="12"/>
      <c r="E126" s="12"/>
      <c r="F126" s="12"/>
      <c r="G126" s="12"/>
      <c r="H126" s="12"/>
      <c r="I126" s="12"/>
      <c r="J126" s="12"/>
      <c r="K126" s="12"/>
      <c r="L126" s="12"/>
    </row>
    <row r="127" spans="2:12" ht="12.75">
      <c r="B127" s="12"/>
      <c r="C127" s="12"/>
      <c r="D127" s="12"/>
      <c r="E127" s="12"/>
      <c r="F127" s="12"/>
      <c r="G127" s="12"/>
      <c r="H127" s="12"/>
      <c r="I127" s="12"/>
      <c r="J127" s="12"/>
      <c r="K127" s="12"/>
      <c r="L127" s="12"/>
    </row>
    <row r="128" spans="2:12" ht="12.75">
      <c r="B128" s="12"/>
      <c r="C128" s="12"/>
      <c r="D128" s="12"/>
      <c r="E128" s="12"/>
      <c r="F128" s="12"/>
      <c r="G128" s="12"/>
      <c r="H128" s="12"/>
      <c r="I128" s="12"/>
      <c r="J128" s="12"/>
      <c r="K128" s="12"/>
      <c r="L128" s="12"/>
    </row>
    <row r="129" spans="2:12" ht="12.75">
      <c r="B129" s="12"/>
      <c r="C129" s="12"/>
      <c r="D129" s="12"/>
      <c r="E129" s="12"/>
      <c r="F129" s="12"/>
      <c r="G129" s="12"/>
      <c r="H129" s="12"/>
      <c r="I129" s="12"/>
      <c r="J129" s="12"/>
      <c r="K129" s="12"/>
      <c r="L129" s="12"/>
    </row>
    <row r="130" spans="2:12" ht="12.75">
      <c r="B130" s="12"/>
      <c r="C130" s="12"/>
      <c r="D130" s="12"/>
      <c r="E130" s="12"/>
      <c r="F130" s="12"/>
      <c r="G130" s="12"/>
      <c r="H130" s="12"/>
      <c r="I130" s="12"/>
      <c r="J130" s="12"/>
      <c r="K130" s="12"/>
      <c r="L130" s="12"/>
    </row>
    <row r="131" spans="2:12" ht="12.75">
      <c r="B131" s="12"/>
      <c r="C131" s="12"/>
      <c r="D131" s="12"/>
      <c r="E131" s="12"/>
      <c r="F131" s="12"/>
      <c r="G131" s="12"/>
      <c r="H131" s="12"/>
      <c r="I131" s="12"/>
      <c r="J131" s="12"/>
      <c r="K131" s="12"/>
      <c r="L131" s="12"/>
    </row>
    <row r="132" spans="2:12" ht="12.75">
      <c r="B132" s="12"/>
      <c r="C132" s="12"/>
      <c r="D132" s="12"/>
      <c r="E132" s="12"/>
      <c r="F132" s="12"/>
      <c r="G132" s="12"/>
      <c r="H132" s="12"/>
      <c r="I132" s="12"/>
      <c r="J132" s="12"/>
      <c r="K132" s="12"/>
      <c r="L132" s="12"/>
    </row>
    <row r="133" spans="2:12" ht="12.75">
      <c r="B133" s="12"/>
      <c r="C133" s="12"/>
      <c r="D133" s="12"/>
      <c r="E133" s="12"/>
      <c r="F133" s="12"/>
      <c r="G133" s="12"/>
      <c r="H133" s="12"/>
      <c r="I133" s="12"/>
      <c r="J133" s="12"/>
      <c r="K133" s="12"/>
      <c r="L133" s="12"/>
    </row>
    <row r="134" spans="2:12" ht="12.75">
      <c r="B134" s="12"/>
      <c r="C134" s="12"/>
      <c r="D134" s="12"/>
      <c r="E134" s="12"/>
      <c r="F134" s="12"/>
      <c r="G134" s="12"/>
      <c r="H134" s="12"/>
      <c r="I134" s="12"/>
      <c r="J134" s="12"/>
      <c r="K134" s="12"/>
      <c r="L134" s="12"/>
    </row>
    <row r="135" spans="2:12" ht="12.75">
      <c r="B135" s="12"/>
      <c r="C135" s="12"/>
      <c r="D135" s="12"/>
      <c r="E135" s="12"/>
      <c r="F135" s="12"/>
      <c r="G135" s="12"/>
      <c r="H135" s="12"/>
      <c r="I135" s="12"/>
      <c r="J135" s="12"/>
      <c r="K135" s="12"/>
      <c r="L135" s="12"/>
    </row>
    <row r="136" spans="2:12" ht="12.75">
      <c r="B136" s="12"/>
      <c r="C136" s="12"/>
      <c r="D136" s="12"/>
      <c r="E136" s="12"/>
      <c r="F136" s="12"/>
      <c r="G136" s="12"/>
      <c r="H136" s="12"/>
      <c r="I136" s="12"/>
      <c r="J136" s="12"/>
      <c r="K136" s="12"/>
      <c r="L136" s="12"/>
    </row>
    <row r="137" spans="2:12" ht="12.75">
      <c r="B137" s="12"/>
      <c r="C137" s="12"/>
      <c r="D137" s="12"/>
      <c r="E137" s="12"/>
      <c r="F137" s="12"/>
      <c r="G137" s="12"/>
      <c r="H137" s="12"/>
      <c r="I137" s="12"/>
      <c r="J137" s="12"/>
      <c r="K137" s="12"/>
      <c r="L137" s="12"/>
    </row>
    <row r="138" spans="2:12" ht="12.75">
      <c r="B138" s="12"/>
      <c r="C138" s="12"/>
      <c r="D138" s="12"/>
      <c r="E138" s="12"/>
      <c r="F138" s="12"/>
      <c r="G138" s="12"/>
      <c r="H138" s="12"/>
      <c r="I138" s="12"/>
      <c r="J138" s="12"/>
      <c r="K138" s="12"/>
      <c r="L138" s="12"/>
    </row>
    <row r="139" spans="2:12" ht="12.75">
      <c r="B139" s="12"/>
      <c r="C139" s="12"/>
      <c r="D139" s="12"/>
      <c r="E139" s="12"/>
      <c r="F139" s="12"/>
      <c r="G139" s="12"/>
      <c r="H139" s="12"/>
      <c r="I139" s="12"/>
      <c r="J139" s="12"/>
      <c r="K139" s="12"/>
      <c r="L139" s="12"/>
    </row>
    <row r="140" spans="2:12" ht="12.75">
      <c r="B140" s="12"/>
      <c r="C140" s="12"/>
      <c r="D140" s="12"/>
      <c r="E140" s="12"/>
      <c r="F140" s="12"/>
      <c r="G140" s="12"/>
      <c r="H140" s="12"/>
      <c r="I140" s="12"/>
      <c r="J140" s="12"/>
      <c r="K140" s="12"/>
      <c r="L140" s="12"/>
    </row>
    <row r="141" spans="2:12" ht="12.75">
      <c r="B141" s="12"/>
      <c r="C141" s="12"/>
      <c r="D141" s="12"/>
      <c r="E141" s="12"/>
      <c r="F141" s="12"/>
      <c r="G141" s="12"/>
      <c r="H141" s="12"/>
      <c r="I141" s="12"/>
      <c r="J141" s="12"/>
      <c r="K141" s="12"/>
      <c r="L141" s="12"/>
    </row>
    <row r="142" spans="2:12" ht="12.75">
      <c r="B142" s="12"/>
      <c r="C142" s="12"/>
      <c r="D142" s="12"/>
      <c r="E142" s="12"/>
      <c r="F142" s="12"/>
      <c r="G142" s="12"/>
      <c r="H142" s="12"/>
      <c r="I142" s="12"/>
      <c r="J142" s="12"/>
      <c r="K142" s="12"/>
      <c r="L142" s="12"/>
    </row>
    <row r="143" spans="2:12" ht="12.75">
      <c r="B143" s="12"/>
      <c r="C143" s="12"/>
      <c r="D143" s="12"/>
      <c r="E143" s="12"/>
      <c r="F143" s="12"/>
      <c r="G143" s="12"/>
      <c r="H143" s="12"/>
      <c r="I143" s="12"/>
      <c r="J143" s="12"/>
      <c r="K143" s="12"/>
      <c r="L143" s="12"/>
    </row>
    <row r="144" spans="2:12" ht="12.75">
      <c r="B144" s="12"/>
      <c r="C144" s="12"/>
      <c r="D144" s="12"/>
      <c r="E144" s="12"/>
      <c r="F144" s="12"/>
      <c r="G144" s="12"/>
      <c r="H144" s="12"/>
      <c r="I144" s="12"/>
      <c r="J144" s="12"/>
      <c r="K144" s="12"/>
      <c r="L144" s="12"/>
    </row>
    <row r="145" spans="2:12" ht="12.75">
      <c r="B145" s="12"/>
      <c r="C145" s="12"/>
      <c r="D145" s="12"/>
      <c r="E145" s="12"/>
      <c r="F145" s="12"/>
      <c r="G145" s="12"/>
      <c r="H145" s="12"/>
      <c r="I145" s="12"/>
      <c r="J145" s="12"/>
      <c r="K145" s="12"/>
      <c r="L145" s="12"/>
    </row>
    <row r="146" spans="2:12" ht="12.75">
      <c r="B146" s="12"/>
      <c r="C146" s="12"/>
      <c r="D146" s="12"/>
      <c r="E146" s="12"/>
      <c r="F146" s="12"/>
      <c r="G146" s="12"/>
      <c r="H146" s="12"/>
      <c r="I146" s="12"/>
      <c r="J146" s="12"/>
      <c r="K146" s="12"/>
      <c r="L146" s="12"/>
    </row>
    <row r="147" spans="2:12" ht="12.75">
      <c r="B147" s="12"/>
      <c r="C147" s="12"/>
      <c r="D147" s="12"/>
      <c r="E147" s="12"/>
      <c r="F147" s="12"/>
      <c r="G147" s="12"/>
      <c r="H147" s="12"/>
      <c r="I147" s="12"/>
      <c r="J147" s="12"/>
      <c r="K147" s="12"/>
      <c r="L147" s="12"/>
    </row>
    <row r="148" spans="2:12" ht="12.75">
      <c r="B148" s="12"/>
      <c r="C148" s="12"/>
      <c r="D148" s="12"/>
      <c r="E148" s="12"/>
      <c r="F148" s="12"/>
      <c r="G148" s="12"/>
      <c r="H148" s="12"/>
      <c r="I148" s="12"/>
      <c r="J148" s="12"/>
      <c r="K148" s="12"/>
      <c r="L148" s="12"/>
    </row>
    <row r="149" spans="2:12" ht="12.75">
      <c r="B149" s="12"/>
      <c r="C149" s="12"/>
      <c r="D149" s="12"/>
      <c r="E149" s="12"/>
      <c r="F149" s="12"/>
      <c r="G149" s="12"/>
      <c r="H149" s="12"/>
      <c r="I149" s="12"/>
      <c r="J149" s="12"/>
      <c r="K149" s="12"/>
      <c r="L149" s="12"/>
    </row>
    <row r="150" spans="2:12" ht="12.75">
      <c r="B150" s="12"/>
      <c r="C150" s="12"/>
      <c r="D150" s="12"/>
      <c r="E150" s="12"/>
      <c r="F150" s="12"/>
      <c r="G150" s="12"/>
      <c r="H150" s="12"/>
      <c r="I150" s="12"/>
      <c r="J150" s="12"/>
      <c r="K150" s="12"/>
      <c r="L150" s="12"/>
    </row>
    <row r="151" spans="2:12" ht="12.75">
      <c r="B151" s="12"/>
      <c r="C151" s="12"/>
      <c r="D151" s="12"/>
      <c r="E151" s="12"/>
      <c r="F151" s="12"/>
      <c r="G151" s="12"/>
      <c r="H151" s="12"/>
      <c r="I151" s="12"/>
      <c r="J151" s="12"/>
      <c r="K151" s="12"/>
      <c r="L151" s="12"/>
    </row>
    <row r="152" spans="2:12" ht="12.75">
      <c r="B152" s="12"/>
      <c r="C152" s="12"/>
      <c r="D152" s="12"/>
      <c r="E152" s="12"/>
      <c r="F152" s="12"/>
      <c r="G152" s="12"/>
      <c r="H152" s="12"/>
      <c r="I152" s="12"/>
      <c r="J152" s="12"/>
      <c r="K152" s="12"/>
      <c r="L152" s="12"/>
    </row>
    <row r="153" spans="2:12" ht="12.75">
      <c r="B153" s="12"/>
      <c r="C153" s="12"/>
      <c r="D153" s="12"/>
      <c r="E153" s="12"/>
      <c r="F153" s="12"/>
      <c r="G153" s="12"/>
      <c r="H153" s="12"/>
      <c r="I153" s="12"/>
      <c r="J153" s="12"/>
      <c r="K153" s="12"/>
      <c r="L153" s="12"/>
    </row>
    <row r="154" spans="2:12" ht="12.75">
      <c r="B154" s="12"/>
      <c r="C154" s="12"/>
      <c r="D154" s="12"/>
      <c r="E154" s="12"/>
      <c r="F154" s="12"/>
      <c r="G154" s="12"/>
      <c r="H154" s="12"/>
      <c r="I154" s="12"/>
      <c r="J154" s="12"/>
      <c r="K154" s="12"/>
      <c r="L154" s="12"/>
    </row>
    <row r="155" spans="2:12" ht="12.75">
      <c r="B155" s="12"/>
      <c r="C155" s="12"/>
      <c r="D155" s="12"/>
      <c r="E155" s="12"/>
      <c r="F155" s="12"/>
      <c r="G155" s="12"/>
      <c r="H155" s="12"/>
      <c r="I155" s="12"/>
      <c r="J155" s="12"/>
      <c r="K155" s="12"/>
      <c r="L155" s="12"/>
    </row>
    <row r="156" spans="2:12" ht="12.75">
      <c r="B156" s="12"/>
      <c r="C156" s="12"/>
      <c r="D156" s="12"/>
      <c r="E156" s="12"/>
      <c r="F156" s="12"/>
      <c r="G156" s="12"/>
      <c r="H156" s="12"/>
      <c r="I156" s="12"/>
      <c r="J156" s="12"/>
      <c r="K156" s="12"/>
      <c r="L156" s="12"/>
    </row>
    <row r="157" spans="2:12" ht="12.75">
      <c r="B157" s="12"/>
      <c r="C157" s="12"/>
      <c r="D157" s="12"/>
      <c r="E157" s="12"/>
      <c r="F157" s="12"/>
      <c r="G157" s="12"/>
      <c r="H157" s="12"/>
      <c r="I157" s="12"/>
      <c r="J157" s="12"/>
      <c r="K157" s="12"/>
      <c r="L157" s="12"/>
    </row>
    <row r="158" spans="2:12" ht="12.75">
      <c r="B158" s="12"/>
      <c r="C158" s="12"/>
      <c r="D158" s="12"/>
      <c r="E158" s="12"/>
      <c r="F158" s="12"/>
      <c r="G158" s="12"/>
      <c r="H158" s="12"/>
      <c r="I158" s="12"/>
      <c r="J158" s="12"/>
      <c r="K158" s="12"/>
      <c r="L158" s="12"/>
    </row>
    <row r="159" spans="2:12" ht="12.75">
      <c r="B159" s="12"/>
      <c r="C159" s="12"/>
      <c r="D159" s="12"/>
      <c r="E159" s="12"/>
      <c r="F159" s="12"/>
      <c r="G159" s="12"/>
      <c r="H159" s="12"/>
      <c r="I159" s="12"/>
      <c r="J159" s="12"/>
      <c r="K159" s="12"/>
      <c r="L159" s="12"/>
    </row>
    <row r="160" spans="2:12" ht="12.75">
      <c r="B160" s="12"/>
      <c r="C160" s="12"/>
      <c r="D160" s="12"/>
      <c r="E160" s="12"/>
      <c r="F160" s="12"/>
      <c r="G160" s="12"/>
      <c r="H160" s="12"/>
      <c r="I160" s="12"/>
      <c r="J160" s="12"/>
      <c r="K160" s="12"/>
      <c r="L160" s="12"/>
    </row>
    <row r="161" spans="2:12" ht="12.75">
      <c r="B161" s="12"/>
      <c r="C161" s="12"/>
      <c r="D161" s="12"/>
      <c r="E161" s="12"/>
      <c r="F161" s="12"/>
      <c r="G161" s="12"/>
      <c r="H161" s="12"/>
      <c r="I161" s="12"/>
      <c r="J161" s="12"/>
      <c r="K161" s="12"/>
      <c r="L161" s="12"/>
    </row>
    <row r="162" spans="2:12" ht="12.75">
      <c r="B162" s="12"/>
      <c r="C162" s="12"/>
      <c r="D162" s="12"/>
      <c r="E162" s="12"/>
      <c r="F162" s="12"/>
      <c r="G162" s="12"/>
      <c r="H162" s="12"/>
      <c r="I162" s="12"/>
      <c r="J162" s="12"/>
      <c r="K162" s="12"/>
      <c r="L162" s="12"/>
    </row>
    <row r="163" spans="2:12" ht="12.75">
      <c r="B163" s="12"/>
      <c r="C163" s="12"/>
      <c r="D163" s="12"/>
      <c r="E163" s="12"/>
      <c r="F163" s="12"/>
      <c r="G163" s="12"/>
      <c r="H163" s="12"/>
      <c r="I163" s="12"/>
      <c r="J163" s="12"/>
      <c r="K163" s="12"/>
      <c r="L163" s="12"/>
    </row>
    <row r="164" spans="2:12" ht="12.75">
      <c r="B164" s="12"/>
      <c r="C164" s="12"/>
      <c r="D164" s="12"/>
      <c r="E164" s="12"/>
      <c r="F164" s="12"/>
      <c r="G164" s="12"/>
      <c r="H164" s="12"/>
      <c r="I164" s="12"/>
      <c r="J164" s="12"/>
      <c r="K164" s="12"/>
      <c r="L164" s="12"/>
    </row>
    <row r="165" spans="2:12" ht="12.75">
      <c r="B165" s="12"/>
      <c r="C165" s="12"/>
      <c r="D165" s="12"/>
      <c r="E165" s="12"/>
      <c r="F165" s="12"/>
      <c r="G165" s="12"/>
      <c r="H165" s="12"/>
      <c r="I165" s="12"/>
      <c r="J165" s="12"/>
      <c r="K165" s="12"/>
      <c r="L165" s="12"/>
    </row>
    <row r="166" spans="2:12" ht="12.75">
      <c r="B166" s="12"/>
      <c r="C166" s="12"/>
      <c r="D166" s="12"/>
      <c r="E166" s="12"/>
      <c r="F166" s="12"/>
      <c r="G166" s="12"/>
      <c r="H166" s="12"/>
      <c r="I166" s="12"/>
      <c r="J166" s="12"/>
      <c r="K166" s="12"/>
      <c r="L166" s="12"/>
    </row>
    <row r="167" spans="2:12" ht="12.75">
      <c r="B167" s="12"/>
      <c r="C167" s="12"/>
      <c r="D167" s="12"/>
      <c r="E167" s="12"/>
      <c r="F167" s="12"/>
      <c r="G167" s="12"/>
      <c r="H167" s="12"/>
      <c r="I167" s="12"/>
      <c r="J167" s="12"/>
      <c r="K167" s="12"/>
      <c r="L167" s="12"/>
    </row>
    <row r="168" spans="2:12" ht="12.75">
      <c r="B168" s="12"/>
      <c r="C168" s="12"/>
      <c r="D168" s="12"/>
      <c r="E168" s="12"/>
      <c r="F168" s="12"/>
      <c r="G168" s="12"/>
      <c r="H168" s="12"/>
      <c r="I168" s="12"/>
      <c r="J168" s="12"/>
      <c r="K168" s="12"/>
      <c r="L168" s="12"/>
    </row>
    <row r="169" spans="2:12" ht="12.75">
      <c r="B169" s="12"/>
      <c r="C169" s="12"/>
      <c r="D169" s="12"/>
      <c r="E169" s="12"/>
      <c r="F169" s="12"/>
      <c r="G169" s="12"/>
      <c r="H169" s="12"/>
      <c r="I169" s="12"/>
      <c r="J169" s="12"/>
      <c r="K169" s="12"/>
      <c r="L169" s="12"/>
    </row>
    <row r="170" spans="2:12" ht="12.75">
      <c r="B170" s="12"/>
      <c r="C170" s="12"/>
      <c r="D170" s="12"/>
      <c r="E170" s="12"/>
      <c r="F170" s="12"/>
      <c r="G170" s="12"/>
      <c r="H170" s="12"/>
      <c r="I170" s="12"/>
      <c r="J170" s="12"/>
      <c r="K170" s="12"/>
      <c r="L170" s="12"/>
    </row>
    <row r="171" spans="2:12" ht="12.75">
      <c r="B171" s="12"/>
      <c r="C171" s="12"/>
      <c r="D171" s="12"/>
      <c r="E171" s="12"/>
      <c r="F171" s="12"/>
      <c r="G171" s="12"/>
      <c r="H171" s="12"/>
      <c r="I171" s="12"/>
      <c r="J171" s="12"/>
      <c r="K171" s="12"/>
      <c r="L171" s="12"/>
    </row>
    <row r="172" spans="2:12" ht="12.75">
      <c r="B172" s="12"/>
      <c r="C172" s="12"/>
      <c r="D172" s="12"/>
      <c r="E172" s="12"/>
      <c r="F172" s="12"/>
      <c r="G172" s="12"/>
      <c r="H172" s="12"/>
      <c r="I172" s="12"/>
      <c r="J172" s="12"/>
      <c r="K172" s="12"/>
      <c r="L172" s="12"/>
    </row>
    <row r="173" spans="2:12" ht="12.75">
      <c r="B173" s="12"/>
      <c r="C173" s="12"/>
      <c r="D173" s="12"/>
      <c r="E173" s="12"/>
      <c r="F173" s="12"/>
      <c r="G173" s="12"/>
      <c r="H173" s="12"/>
      <c r="I173" s="12"/>
      <c r="J173" s="12"/>
      <c r="K173" s="12"/>
      <c r="L173" s="12"/>
    </row>
    <row r="174" spans="2:12" ht="12.75">
      <c r="B174" s="12"/>
      <c r="C174" s="12"/>
      <c r="D174" s="12"/>
      <c r="E174" s="12"/>
      <c r="F174" s="12"/>
      <c r="G174" s="12"/>
      <c r="H174" s="12"/>
      <c r="I174" s="12"/>
      <c r="J174" s="12"/>
      <c r="K174" s="12"/>
      <c r="L174" s="12"/>
    </row>
    <row r="175" spans="2:12" ht="12.75">
      <c r="B175" s="12"/>
      <c r="C175" s="12"/>
      <c r="D175" s="12"/>
      <c r="E175" s="12"/>
      <c r="F175" s="12"/>
      <c r="G175" s="12"/>
      <c r="H175" s="12"/>
      <c r="I175" s="12"/>
      <c r="J175" s="12"/>
      <c r="K175" s="12"/>
      <c r="L175" s="12"/>
    </row>
    <row r="176" spans="2:12" ht="12.75">
      <c r="B176" s="12"/>
      <c r="C176" s="12"/>
      <c r="D176" s="12"/>
      <c r="E176" s="12"/>
      <c r="F176" s="12"/>
      <c r="G176" s="12"/>
      <c r="H176" s="12"/>
      <c r="I176" s="12"/>
      <c r="J176" s="12"/>
      <c r="K176" s="12"/>
      <c r="L176" s="12"/>
    </row>
    <row r="177" spans="2:12" ht="12.75">
      <c r="B177" s="12"/>
      <c r="C177" s="12"/>
      <c r="D177" s="12"/>
      <c r="E177" s="12"/>
      <c r="F177" s="12"/>
      <c r="G177" s="12"/>
      <c r="H177" s="12"/>
      <c r="I177" s="12"/>
      <c r="J177" s="12"/>
      <c r="K177" s="12"/>
      <c r="L177" s="12"/>
    </row>
    <row r="178" spans="2:12" ht="12.75">
      <c r="B178" s="12"/>
      <c r="C178" s="12"/>
      <c r="D178" s="12"/>
      <c r="E178" s="12"/>
      <c r="F178" s="12"/>
      <c r="G178" s="12"/>
      <c r="H178" s="12"/>
      <c r="I178" s="12"/>
      <c r="J178" s="12"/>
      <c r="K178" s="12"/>
      <c r="L178" s="12"/>
    </row>
    <row r="179" spans="2:12" ht="12.75">
      <c r="B179" s="12"/>
      <c r="C179" s="12"/>
      <c r="D179" s="12"/>
      <c r="E179" s="12"/>
      <c r="F179" s="12"/>
      <c r="G179" s="12"/>
      <c r="H179" s="12"/>
      <c r="I179" s="12"/>
      <c r="J179" s="12"/>
      <c r="K179" s="12"/>
      <c r="L179" s="12"/>
    </row>
    <row r="180" spans="2:12" ht="12.75">
      <c r="B180" s="12"/>
      <c r="C180" s="12"/>
      <c r="D180" s="12"/>
      <c r="E180" s="12"/>
      <c r="F180" s="12"/>
      <c r="G180" s="12"/>
      <c r="H180" s="12"/>
      <c r="I180" s="12"/>
      <c r="J180" s="12"/>
      <c r="K180" s="12"/>
      <c r="L180" s="12"/>
    </row>
    <row r="181" spans="2:12" ht="12.75">
      <c r="B181" s="12"/>
      <c r="C181" s="12"/>
      <c r="D181" s="12"/>
      <c r="E181" s="12"/>
      <c r="F181" s="12"/>
      <c r="G181" s="12"/>
      <c r="H181" s="12"/>
      <c r="I181" s="12"/>
      <c r="J181" s="12"/>
      <c r="K181" s="12"/>
      <c r="L181" s="12"/>
    </row>
    <row r="182" spans="2:12" ht="12.75">
      <c r="B182" s="12"/>
      <c r="C182" s="12"/>
      <c r="D182" s="12"/>
      <c r="E182" s="12"/>
      <c r="F182" s="12"/>
      <c r="G182" s="12"/>
      <c r="H182" s="12"/>
      <c r="I182" s="12"/>
      <c r="J182" s="12"/>
      <c r="K182" s="12"/>
      <c r="L182" s="12"/>
    </row>
    <row r="183" spans="2:12" ht="12.75">
      <c r="B183" s="12"/>
      <c r="C183" s="12"/>
      <c r="D183" s="12"/>
      <c r="E183" s="12"/>
      <c r="F183" s="12"/>
      <c r="G183" s="12"/>
      <c r="H183" s="12"/>
      <c r="I183" s="12"/>
      <c r="J183" s="12"/>
      <c r="K183" s="12"/>
      <c r="L183" s="12"/>
    </row>
    <row r="184" spans="2:12" ht="12.75">
      <c r="B184" s="12"/>
      <c r="C184" s="12"/>
      <c r="D184" s="12"/>
      <c r="E184" s="12"/>
      <c r="F184" s="12"/>
      <c r="G184" s="12"/>
      <c r="H184" s="12"/>
      <c r="I184" s="12"/>
      <c r="J184" s="12"/>
      <c r="K184" s="12"/>
      <c r="L184" s="12"/>
    </row>
    <row r="185" spans="2:12" ht="12.75">
      <c r="B185" s="12"/>
      <c r="C185" s="12"/>
      <c r="D185" s="12"/>
      <c r="E185" s="12"/>
      <c r="F185" s="12"/>
      <c r="G185" s="12"/>
      <c r="H185" s="12"/>
      <c r="I185" s="12"/>
      <c r="J185" s="12"/>
      <c r="K185" s="12"/>
      <c r="L185" s="12"/>
    </row>
    <row r="186" spans="2:12" ht="12.75">
      <c r="B186" s="12"/>
      <c r="C186" s="12"/>
      <c r="D186" s="12"/>
      <c r="E186" s="12"/>
      <c r="F186" s="12"/>
      <c r="G186" s="12"/>
      <c r="H186" s="12"/>
      <c r="I186" s="12"/>
      <c r="J186" s="12"/>
      <c r="K186" s="12"/>
      <c r="L186" s="12"/>
    </row>
    <row r="187" spans="2:12" ht="12.75">
      <c r="B187" s="12"/>
      <c r="C187" s="12"/>
      <c r="D187" s="12"/>
      <c r="E187" s="12"/>
      <c r="F187" s="12"/>
      <c r="G187" s="12"/>
      <c r="H187" s="12"/>
      <c r="I187" s="12"/>
      <c r="J187" s="12"/>
      <c r="K187" s="12"/>
      <c r="L187" s="12"/>
    </row>
    <row r="188" spans="2:12" ht="12.75">
      <c r="B188" s="12"/>
      <c r="C188" s="12"/>
      <c r="D188" s="12"/>
      <c r="E188" s="12"/>
      <c r="F188" s="12"/>
      <c r="G188" s="12"/>
      <c r="H188" s="12"/>
      <c r="I188" s="12"/>
      <c r="J188" s="12"/>
      <c r="K188" s="12"/>
      <c r="L188" s="12"/>
    </row>
    <row r="189" spans="2:12" ht="12.75">
      <c r="B189" s="12"/>
      <c r="C189" s="12"/>
      <c r="D189" s="12"/>
      <c r="E189" s="12"/>
      <c r="F189" s="12"/>
      <c r="G189" s="12"/>
      <c r="H189" s="12"/>
      <c r="I189" s="12"/>
      <c r="J189" s="12"/>
      <c r="K189" s="12"/>
      <c r="L189" s="12"/>
    </row>
    <row r="190" spans="2:12" ht="12.75">
      <c r="B190" s="12"/>
      <c r="C190" s="12"/>
      <c r="D190" s="12"/>
      <c r="E190" s="12"/>
      <c r="F190" s="12"/>
      <c r="G190" s="12"/>
      <c r="H190" s="12"/>
      <c r="I190" s="12"/>
      <c r="J190" s="12"/>
      <c r="K190" s="12"/>
      <c r="L190" s="12"/>
    </row>
    <row r="191" spans="2:12" ht="12.75">
      <c r="B191" s="12"/>
      <c r="C191" s="12"/>
      <c r="D191" s="12"/>
      <c r="E191" s="12"/>
      <c r="F191" s="12"/>
      <c r="G191" s="12"/>
      <c r="H191" s="12"/>
      <c r="I191" s="12"/>
      <c r="J191" s="12"/>
      <c r="K191" s="12"/>
      <c r="L191" s="12"/>
    </row>
    <row r="192" spans="2:12" ht="12.75">
      <c r="B192" s="12"/>
      <c r="C192" s="12"/>
      <c r="D192" s="12"/>
      <c r="E192" s="12"/>
      <c r="F192" s="12"/>
      <c r="G192" s="12"/>
      <c r="H192" s="12"/>
      <c r="I192" s="12"/>
      <c r="J192" s="12"/>
      <c r="K192" s="12"/>
      <c r="L192" s="12"/>
    </row>
    <row r="193" spans="2:12" ht="12.75">
      <c r="B193" s="12"/>
      <c r="C193" s="12"/>
      <c r="D193" s="12"/>
      <c r="E193" s="12"/>
      <c r="F193" s="12"/>
      <c r="G193" s="12"/>
      <c r="H193" s="12"/>
      <c r="I193" s="12"/>
      <c r="J193" s="12"/>
      <c r="K193" s="12"/>
      <c r="L193" s="12"/>
    </row>
    <row r="194" spans="2:12" ht="12.75">
      <c r="B194" s="12"/>
      <c r="C194" s="12"/>
      <c r="D194" s="12"/>
      <c r="E194" s="12"/>
      <c r="F194" s="12"/>
      <c r="G194" s="12"/>
      <c r="H194" s="12"/>
      <c r="I194" s="12"/>
      <c r="J194" s="12"/>
      <c r="K194" s="12"/>
      <c r="L194" s="12"/>
    </row>
    <row r="195" spans="2:12" ht="12.75">
      <c r="B195" s="12"/>
      <c r="C195" s="12"/>
      <c r="D195" s="12"/>
      <c r="E195" s="12"/>
      <c r="F195" s="12"/>
      <c r="G195" s="12"/>
      <c r="H195" s="12"/>
      <c r="I195" s="12"/>
      <c r="J195" s="12"/>
      <c r="K195" s="12"/>
      <c r="L195" s="12"/>
    </row>
    <row r="196" spans="2:12" ht="12.75">
      <c r="B196" s="12"/>
      <c r="C196" s="12"/>
      <c r="D196" s="12"/>
      <c r="E196" s="12"/>
      <c r="F196" s="12"/>
      <c r="G196" s="12"/>
      <c r="H196" s="12"/>
      <c r="I196" s="12"/>
      <c r="J196" s="12"/>
      <c r="K196" s="12"/>
      <c r="L196" s="12"/>
    </row>
    <row r="197" spans="2:12" ht="12.75">
      <c r="B197" s="12"/>
      <c r="C197" s="12"/>
      <c r="D197" s="12"/>
      <c r="E197" s="12"/>
      <c r="F197" s="12"/>
      <c r="G197" s="12"/>
      <c r="H197" s="12"/>
      <c r="I197" s="12"/>
      <c r="J197" s="12"/>
      <c r="K197" s="12"/>
      <c r="L197" s="12"/>
    </row>
    <row r="198" spans="2:12" ht="12.75">
      <c r="B198" s="12"/>
      <c r="C198" s="12"/>
      <c r="D198" s="12"/>
      <c r="E198" s="12"/>
      <c r="F198" s="12"/>
      <c r="G198" s="12"/>
      <c r="H198" s="12"/>
      <c r="I198" s="12"/>
      <c r="J198" s="12"/>
      <c r="K198" s="12"/>
      <c r="L198" s="12"/>
    </row>
    <row r="199" spans="2:12" ht="12.75">
      <c r="B199" s="12"/>
      <c r="C199" s="12"/>
      <c r="D199" s="12"/>
      <c r="E199" s="12"/>
      <c r="F199" s="12"/>
      <c r="G199" s="12"/>
      <c r="H199" s="12"/>
      <c r="I199" s="12"/>
      <c r="J199" s="12"/>
      <c r="K199" s="12"/>
      <c r="L199" s="12"/>
    </row>
    <row r="200" spans="2:12" ht="12.75">
      <c r="B200" s="12"/>
      <c r="C200" s="12"/>
      <c r="D200" s="12"/>
      <c r="E200" s="12"/>
      <c r="F200" s="12"/>
      <c r="G200" s="12"/>
      <c r="H200" s="12"/>
      <c r="I200" s="12"/>
      <c r="J200" s="12"/>
      <c r="K200" s="12"/>
      <c r="L200" s="12"/>
    </row>
    <row r="201" spans="2:12" ht="12.75">
      <c r="B201" s="12"/>
      <c r="C201" s="12"/>
      <c r="D201" s="12"/>
      <c r="E201" s="12"/>
      <c r="F201" s="12"/>
      <c r="G201" s="12"/>
      <c r="H201" s="12"/>
      <c r="I201" s="12"/>
      <c r="J201" s="12"/>
      <c r="K201" s="12"/>
      <c r="L201" s="12"/>
    </row>
    <row r="202" spans="2:12" ht="12.75">
      <c r="B202" s="12"/>
      <c r="C202" s="12"/>
      <c r="D202" s="12"/>
      <c r="E202" s="12"/>
      <c r="F202" s="12"/>
      <c r="G202" s="12"/>
      <c r="H202" s="12"/>
      <c r="I202" s="12"/>
      <c r="J202" s="12"/>
      <c r="K202" s="12"/>
      <c r="L202" s="12"/>
    </row>
    <row r="203" spans="2:12" ht="12.75">
      <c r="B203" s="12"/>
      <c r="C203" s="12"/>
      <c r="D203" s="12"/>
      <c r="E203" s="12"/>
      <c r="F203" s="12"/>
      <c r="G203" s="12"/>
      <c r="H203" s="12"/>
      <c r="I203" s="12"/>
      <c r="J203" s="12"/>
      <c r="K203" s="12"/>
      <c r="L203" s="12"/>
    </row>
    <row r="204" spans="2:12" ht="12.75">
      <c r="B204" s="12"/>
      <c r="C204" s="12"/>
      <c r="D204" s="12"/>
      <c r="E204" s="12"/>
      <c r="F204" s="12"/>
      <c r="G204" s="12"/>
      <c r="H204" s="12"/>
      <c r="I204" s="12"/>
      <c r="J204" s="12"/>
      <c r="K204" s="12"/>
      <c r="L204" s="12"/>
    </row>
    <row r="205" spans="2:12" ht="12.75">
      <c r="B205" s="12"/>
      <c r="C205" s="12"/>
      <c r="D205" s="12"/>
      <c r="E205" s="12"/>
      <c r="F205" s="12"/>
      <c r="G205" s="12"/>
      <c r="H205" s="12"/>
      <c r="I205" s="12"/>
      <c r="J205" s="12"/>
      <c r="K205" s="12"/>
      <c r="L205" s="12"/>
    </row>
    <row r="206" spans="2:12" ht="12.75">
      <c r="B206" s="12"/>
      <c r="C206" s="12"/>
      <c r="D206" s="12"/>
      <c r="E206" s="12"/>
      <c r="F206" s="12"/>
      <c r="G206" s="12"/>
      <c r="H206" s="12"/>
      <c r="I206" s="12"/>
      <c r="J206" s="12"/>
      <c r="K206" s="12"/>
      <c r="L206" s="12"/>
    </row>
    <row r="207" spans="2:12" ht="12.75">
      <c r="B207" s="12"/>
      <c r="C207" s="12"/>
      <c r="D207" s="12"/>
      <c r="E207" s="12"/>
      <c r="F207" s="12"/>
      <c r="G207" s="12"/>
      <c r="H207" s="12"/>
      <c r="I207" s="12"/>
      <c r="J207" s="12"/>
      <c r="K207" s="12"/>
      <c r="L207" s="12"/>
    </row>
    <row r="208" spans="2:12" ht="12.75">
      <c r="B208" s="12"/>
      <c r="C208" s="12"/>
      <c r="D208" s="12"/>
      <c r="E208" s="12"/>
      <c r="F208" s="12"/>
      <c r="G208" s="12"/>
      <c r="H208" s="12"/>
      <c r="I208" s="12"/>
      <c r="J208" s="12"/>
      <c r="K208" s="12"/>
      <c r="L208" s="12"/>
    </row>
    <row r="209" spans="2:12" ht="12.75">
      <c r="B209" s="12"/>
      <c r="C209" s="12"/>
      <c r="D209" s="12"/>
      <c r="E209" s="12"/>
      <c r="F209" s="12"/>
      <c r="G209" s="12"/>
      <c r="H209" s="12"/>
      <c r="I209" s="12"/>
      <c r="J209" s="12"/>
      <c r="K209" s="12"/>
      <c r="L209" s="12"/>
    </row>
    <row r="210" spans="2:12" ht="12.75">
      <c r="B210" s="12"/>
      <c r="C210" s="12"/>
      <c r="D210" s="12"/>
      <c r="E210" s="12"/>
      <c r="F210" s="12"/>
      <c r="G210" s="12"/>
      <c r="H210" s="12"/>
      <c r="I210" s="12"/>
      <c r="J210" s="12"/>
      <c r="K210" s="12"/>
      <c r="L210" s="12"/>
    </row>
    <row r="211" spans="2:12" ht="12.75">
      <c r="B211" s="12"/>
      <c r="C211" s="12"/>
      <c r="D211" s="12"/>
      <c r="E211" s="12"/>
      <c r="F211" s="12"/>
      <c r="G211" s="12"/>
      <c r="H211" s="12"/>
      <c r="I211" s="12"/>
      <c r="J211" s="12"/>
      <c r="K211" s="12"/>
      <c r="L211" s="12"/>
    </row>
    <row r="212" spans="2:12" ht="12.75">
      <c r="B212" s="12"/>
      <c r="C212" s="12"/>
      <c r="D212" s="12"/>
      <c r="E212" s="12"/>
      <c r="F212" s="12"/>
      <c r="G212" s="12"/>
      <c r="H212" s="12"/>
      <c r="I212" s="12"/>
      <c r="J212" s="12"/>
      <c r="K212" s="12"/>
      <c r="L212" s="12"/>
    </row>
    <row r="213" spans="2:12" ht="12.75">
      <c r="B213" s="12"/>
      <c r="C213" s="12"/>
      <c r="D213" s="12"/>
      <c r="E213" s="12"/>
      <c r="F213" s="12"/>
      <c r="G213" s="12"/>
      <c r="H213" s="12"/>
      <c r="I213" s="12"/>
      <c r="J213" s="12"/>
      <c r="K213" s="12"/>
      <c r="L213" s="12"/>
    </row>
    <row r="214" spans="2:12" ht="12.75">
      <c r="B214" s="12"/>
      <c r="C214" s="12"/>
      <c r="D214" s="12"/>
      <c r="E214" s="12"/>
      <c r="F214" s="12"/>
      <c r="G214" s="12"/>
      <c r="H214" s="12"/>
      <c r="I214" s="12"/>
      <c r="J214" s="12"/>
      <c r="K214" s="12"/>
      <c r="L214" s="12"/>
    </row>
    <row r="215" spans="2:12" ht="12.75">
      <c r="B215" s="12"/>
      <c r="C215" s="12"/>
      <c r="D215" s="12"/>
      <c r="E215" s="12"/>
      <c r="F215" s="12"/>
      <c r="G215" s="12"/>
      <c r="H215" s="12"/>
      <c r="I215" s="12"/>
      <c r="J215" s="12"/>
      <c r="K215" s="12"/>
      <c r="L215" s="12"/>
    </row>
    <row r="216" spans="2:12" ht="12.75">
      <c r="B216" s="12"/>
      <c r="C216" s="12"/>
      <c r="D216" s="12"/>
      <c r="E216" s="12"/>
      <c r="F216" s="12"/>
      <c r="G216" s="12"/>
      <c r="H216" s="12"/>
      <c r="I216" s="12"/>
      <c r="J216" s="12"/>
      <c r="K216" s="12"/>
      <c r="L216" s="12"/>
    </row>
    <row r="217" spans="2:12" ht="12.75">
      <c r="B217" s="12"/>
      <c r="C217" s="12"/>
      <c r="D217" s="12"/>
      <c r="E217" s="12"/>
      <c r="F217" s="12"/>
      <c r="G217" s="12"/>
      <c r="H217" s="12"/>
      <c r="I217" s="12"/>
      <c r="J217" s="12"/>
      <c r="K217" s="12"/>
      <c r="L217" s="12"/>
    </row>
    <row r="218" spans="2:12" ht="12.75">
      <c r="B218" s="12"/>
      <c r="C218" s="12"/>
      <c r="D218" s="12"/>
      <c r="E218" s="12"/>
      <c r="F218" s="12"/>
      <c r="G218" s="12"/>
      <c r="H218" s="12"/>
      <c r="I218" s="12"/>
      <c r="J218" s="12"/>
      <c r="K218" s="12"/>
      <c r="L218" s="12"/>
    </row>
    <row r="219" spans="2:12" ht="12.75">
      <c r="B219" s="12"/>
      <c r="C219" s="12"/>
      <c r="D219" s="12"/>
      <c r="E219" s="12"/>
      <c r="F219" s="12"/>
      <c r="G219" s="12"/>
      <c r="H219" s="12"/>
      <c r="I219" s="12"/>
      <c r="J219" s="12"/>
      <c r="K219" s="12"/>
      <c r="L219" s="12"/>
    </row>
    <row r="220" spans="2:12" ht="12.75">
      <c r="B220" s="12"/>
      <c r="C220" s="12"/>
      <c r="D220" s="12"/>
      <c r="E220" s="12"/>
      <c r="F220" s="12"/>
      <c r="G220" s="12"/>
      <c r="H220" s="12"/>
      <c r="I220" s="12"/>
      <c r="J220" s="12"/>
      <c r="K220" s="12"/>
      <c r="L220" s="12"/>
    </row>
    <row r="221" spans="2:12" ht="12.75">
      <c r="B221" s="12"/>
      <c r="C221" s="12"/>
      <c r="D221" s="12"/>
      <c r="E221" s="12"/>
      <c r="F221" s="12"/>
      <c r="G221" s="12"/>
      <c r="H221" s="12"/>
      <c r="I221" s="12"/>
      <c r="J221" s="12"/>
      <c r="K221" s="12"/>
      <c r="L221" s="12"/>
    </row>
    <row r="222" spans="2:12" ht="12.75">
      <c r="B222" s="12"/>
      <c r="C222" s="12"/>
      <c r="D222" s="12"/>
      <c r="E222" s="12"/>
      <c r="F222" s="12"/>
      <c r="G222" s="12"/>
      <c r="H222" s="12"/>
      <c r="I222" s="12"/>
      <c r="J222" s="12"/>
      <c r="K222" s="12"/>
      <c r="L222" s="12"/>
    </row>
    <row r="223" spans="2:12" ht="12.75">
      <c r="B223" s="12"/>
      <c r="C223" s="12"/>
      <c r="D223" s="12"/>
      <c r="E223" s="12"/>
      <c r="F223" s="12"/>
      <c r="G223" s="12"/>
      <c r="H223" s="12"/>
      <c r="I223" s="12"/>
      <c r="J223" s="12"/>
      <c r="K223" s="12"/>
      <c r="L223" s="12"/>
    </row>
    <row r="224" spans="2:12" ht="12.75">
      <c r="B224" s="12"/>
      <c r="C224" s="12"/>
      <c r="D224" s="12"/>
      <c r="E224" s="12"/>
      <c r="F224" s="12"/>
      <c r="G224" s="12"/>
      <c r="H224" s="12"/>
      <c r="I224" s="12"/>
      <c r="J224" s="12"/>
      <c r="K224" s="12"/>
      <c r="L224" s="12"/>
    </row>
    <row r="225" spans="2:12" ht="12.75">
      <c r="B225" s="12"/>
      <c r="C225" s="12"/>
      <c r="D225" s="12"/>
      <c r="E225" s="12"/>
      <c r="F225" s="12"/>
      <c r="G225" s="12"/>
      <c r="H225" s="12"/>
      <c r="I225" s="12"/>
      <c r="J225" s="12"/>
      <c r="K225" s="12"/>
      <c r="L225" s="12"/>
    </row>
    <row r="226" ht="12.75">
      <c r="L226" s="12"/>
    </row>
    <row r="227" ht="12.75">
      <c r="L227" s="12"/>
    </row>
    <row r="228" ht="12.75">
      <c r="L228" s="12"/>
    </row>
    <row r="229" ht="12.75">
      <c r="L229" s="12"/>
    </row>
    <row r="230" ht="12.75">
      <c r="L230" s="12"/>
    </row>
    <row r="231" ht="12.75">
      <c r="L231" s="12"/>
    </row>
    <row r="232" ht="12.75">
      <c r="L232" s="12"/>
    </row>
    <row r="233" ht="12.75">
      <c r="L233" s="12"/>
    </row>
    <row r="234" ht="12.75">
      <c r="L234" s="12"/>
    </row>
    <row r="235" ht="12.75">
      <c r="L235" s="12"/>
    </row>
    <row r="236" ht="12.75">
      <c r="L236" s="12"/>
    </row>
    <row r="237" ht="12.75">
      <c r="L237" s="12"/>
    </row>
  </sheetData>
  <mergeCells count="20">
    <mergeCell ref="Z3:AC4"/>
    <mergeCell ref="N3:X4"/>
    <mergeCell ref="W5:W6"/>
    <mergeCell ref="X5:X6"/>
    <mergeCell ref="S5:S6"/>
    <mergeCell ref="T5:T6"/>
    <mergeCell ref="U5:U6"/>
    <mergeCell ref="V5:V6"/>
    <mergeCell ref="O5:O6"/>
    <mergeCell ref="P5:P6"/>
    <mergeCell ref="Q5:Q6"/>
    <mergeCell ref="R5:R6"/>
    <mergeCell ref="A21:K24"/>
    <mergeCell ref="A3:K3"/>
    <mergeCell ref="B4:K4"/>
    <mergeCell ref="N5:N6"/>
    <mergeCell ref="AA6:AA7"/>
    <mergeCell ref="AB6:AB7"/>
    <mergeCell ref="AC6:AC7"/>
    <mergeCell ref="AA5:AC5"/>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39" r:id="rId1"/>
</worksheet>
</file>

<file path=xl/worksheets/sheet11.xml><?xml version="1.0" encoding="utf-8"?>
<worksheet xmlns="http://schemas.openxmlformats.org/spreadsheetml/2006/main" xmlns:r="http://schemas.openxmlformats.org/officeDocument/2006/relationships">
  <sheetPr>
    <pageSetUpPr fitToPage="1"/>
  </sheetPr>
  <dimension ref="A1:K229"/>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A3" sqref="A3:G19"/>
    </sheetView>
  </sheetViews>
  <sheetFormatPr defaultColWidth="11.421875" defaultRowHeight="12.75"/>
  <cols>
    <col min="1" max="7" width="13.7109375" style="1" customWidth="1"/>
    <col min="8" max="8" width="9.7109375" style="1" customWidth="1"/>
    <col min="9" max="16384" width="11.421875" style="1" customWidth="1"/>
  </cols>
  <sheetData>
    <row r="1" spans="2:7" ht="12.75">
      <c r="B1" s="2"/>
      <c r="C1" s="2"/>
      <c r="D1" s="2"/>
      <c r="E1" s="2"/>
      <c r="F1" s="2"/>
      <c r="G1" s="2"/>
    </row>
    <row r="2" ht="13.5" thickBot="1"/>
    <row r="3" spans="1:7" ht="19.5" customHeight="1" thickTop="1">
      <c r="A3" s="628" t="s">
        <v>195</v>
      </c>
      <c r="B3" s="638"/>
      <c r="C3" s="638"/>
      <c r="D3" s="638"/>
      <c r="E3" s="638"/>
      <c r="F3" s="638"/>
      <c r="G3" s="639"/>
    </row>
    <row r="4" spans="1:7" ht="9.75" customHeight="1">
      <c r="A4" s="93"/>
      <c r="B4" s="610"/>
      <c r="C4" s="610"/>
      <c r="D4" s="610"/>
      <c r="E4" s="610"/>
      <c r="F4" s="610"/>
      <c r="G4" s="611"/>
    </row>
    <row r="5" spans="1:7" ht="69.75" customHeight="1">
      <c r="A5" s="94" t="s">
        <v>356</v>
      </c>
      <c r="B5" s="14" t="s">
        <v>321</v>
      </c>
      <c r="C5" s="37" t="s">
        <v>322</v>
      </c>
      <c r="D5" s="112" t="s">
        <v>323</v>
      </c>
      <c r="E5" s="112" t="s">
        <v>403</v>
      </c>
      <c r="F5" s="37" t="s">
        <v>324</v>
      </c>
      <c r="G5" s="135" t="s">
        <v>320</v>
      </c>
    </row>
    <row r="6" spans="1:8" ht="19.5" customHeight="1">
      <c r="A6" s="507" t="s">
        <v>423</v>
      </c>
      <c r="B6" s="509" t="s">
        <v>424</v>
      </c>
      <c r="C6" s="510" t="s">
        <v>425</v>
      </c>
      <c r="D6" s="509" t="s">
        <v>427</v>
      </c>
      <c r="E6" s="520" t="s">
        <v>429</v>
      </c>
      <c r="F6" s="520" t="s">
        <v>429</v>
      </c>
      <c r="G6" s="522" t="s">
        <v>429</v>
      </c>
      <c r="H6" s="113"/>
    </row>
    <row r="7" spans="1:8" ht="19.5" customHeight="1">
      <c r="A7" s="507" t="s">
        <v>297</v>
      </c>
      <c r="B7" s="509" t="s">
        <v>303</v>
      </c>
      <c r="C7" s="510"/>
      <c r="D7" s="509" t="s">
        <v>300</v>
      </c>
      <c r="E7" s="520"/>
      <c r="F7" s="520"/>
      <c r="G7" s="522"/>
      <c r="H7" s="113"/>
    </row>
    <row r="8" spans="1:8" ht="19.5" customHeight="1">
      <c r="A8" s="507" t="s">
        <v>514</v>
      </c>
      <c r="B8" s="509" t="s">
        <v>86</v>
      </c>
      <c r="C8" s="509" t="s">
        <v>87</v>
      </c>
      <c r="D8" s="509" t="s">
        <v>88</v>
      </c>
      <c r="E8" s="509" t="s">
        <v>89</v>
      </c>
      <c r="F8" s="509" t="s">
        <v>90</v>
      </c>
      <c r="G8" s="511" t="s">
        <v>91</v>
      </c>
      <c r="H8" s="113"/>
    </row>
    <row r="9" spans="1:8" ht="19.5" customHeight="1">
      <c r="A9" s="101">
        <v>2005</v>
      </c>
      <c r="B9" s="95">
        <f aca="true" t="shared" si="0" ref="B9:B14">C9+F9+G9</f>
        <v>312.308</v>
      </c>
      <c r="C9" s="114">
        <f aca="true" t="shared" si="1" ref="C9:C14">D9+E9</f>
        <v>221.95699999999997</v>
      </c>
      <c r="D9" s="97">
        <f>'CN11'!C8+'CN11'!D8</f>
        <v>147.00499999999997</v>
      </c>
      <c r="E9" s="97">
        <f>'CN11'!J8+'CN11'!K8</f>
        <v>74.952</v>
      </c>
      <c r="F9" s="95">
        <f>'CN12'!C7</f>
        <v>70.14</v>
      </c>
      <c r="G9" s="104">
        <f>'CN12'!J7</f>
        <v>20.211</v>
      </c>
      <c r="H9" s="27"/>
    </row>
    <row r="10" spans="1:8" ht="19.5" customHeight="1">
      <c r="A10" s="101">
        <f>A9+1</f>
        <v>2006</v>
      </c>
      <c r="B10" s="95">
        <f t="shared" si="0"/>
        <v>328.409</v>
      </c>
      <c r="C10" s="114">
        <f t="shared" si="1"/>
        <v>232.495</v>
      </c>
      <c r="D10" s="97">
        <f>'CN11'!C9+'CN11'!D9</f>
        <v>155.292</v>
      </c>
      <c r="E10" s="97">
        <f>'CN11'!J9+'CN11'!K9</f>
        <v>77.203</v>
      </c>
      <c r="F10" s="95">
        <f>'CN12'!C8</f>
        <v>74.135</v>
      </c>
      <c r="G10" s="104">
        <f>'CN12'!J8</f>
        <v>21.779</v>
      </c>
      <c r="H10" s="27"/>
    </row>
    <row r="11" spans="1:8" ht="19.5" customHeight="1">
      <c r="A11" s="101">
        <f>A10+1</f>
        <v>2007</v>
      </c>
      <c r="B11" s="95">
        <f t="shared" si="0"/>
        <v>339.731</v>
      </c>
      <c r="C11" s="114">
        <f t="shared" si="1"/>
        <v>240.45299999999997</v>
      </c>
      <c r="D11" s="97">
        <f>'CN11'!C10+'CN11'!D10</f>
        <v>160.39499999999998</v>
      </c>
      <c r="E11" s="97">
        <f>'CN11'!J10+'CN11'!K10</f>
        <v>80.05799999999999</v>
      </c>
      <c r="F11" s="95">
        <f>'CN12'!C9</f>
        <v>77.055</v>
      </c>
      <c r="G11" s="104">
        <f>'CN12'!J9</f>
        <v>22.223</v>
      </c>
      <c r="H11" s="27"/>
    </row>
    <row r="12" spans="1:8" ht="19.5" customHeight="1">
      <c r="A12" s="101">
        <v>2008</v>
      </c>
      <c r="B12" s="95">
        <f t="shared" si="0"/>
        <v>349.815</v>
      </c>
      <c r="C12" s="114">
        <f t="shared" si="1"/>
        <v>248.531</v>
      </c>
      <c r="D12" s="97">
        <f>'CN11'!C11+'CN11'!D11</f>
        <v>165.938</v>
      </c>
      <c r="E12" s="97">
        <f>'CN11'!J11+'CN11'!K11</f>
        <v>82.593</v>
      </c>
      <c r="F12" s="95">
        <f>'CN12'!C10</f>
        <v>77.675</v>
      </c>
      <c r="G12" s="104">
        <f>'CN12'!J10</f>
        <v>23.609</v>
      </c>
      <c r="H12" s="27"/>
    </row>
    <row r="13" spans="1:8" ht="19.5" customHeight="1">
      <c r="A13" s="101">
        <v>2009</v>
      </c>
      <c r="B13" s="95">
        <f t="shared" si="0"/>
        <v>351.807</v>
      </c>
      <c r="C13" s="114">
        <f t="shared" si="1"/>
        <v>249.86200000000002</v>
      </c>
      <c r="D13" s="97">
        <f>'CN11'!C12+'CN11'!D12</f>
        <v>164.08</v>
      </c>
      <c r="E13" s="97">
        <f>'CN11'!J12+'CN11'!K12</f>
        <v>85.782</v>
      </c>
      <c r="F13" s="95">
        <f>'CN12'!C11</f>
        <v>77.718</v>
      </c>
      <c r="G13" s="104">
        <f>'CN12'!J11</f>
        <v>24.227</v>
      </c>
      <c r="H13" s="8"/>
    </row>
    <row r="14" spans="1:8" ht="19.5" customHeight="1" thickBot="1">
      <c r="A14" s="105">
        <v>2010</v>
      </c>
      <c r="B14" s="246">
        <f t="shared" si="0"/>
        <v>357.08410499999997</v>
      </c>
      <c r="C14" s="249">
        <f t="shared" si="1"/>
        <v>253.60993</v>
      </c>
      <c r="D14" s="248">
        <f>'CN11'!C13+'CN11'!D13</f>
        <v>166.5412</v>
      </c>
      <c r="E14" s="248">
        <f>'CN11'!J13+'CN11'!K13</f>
        <v>87.06872999999999</v>
      </c>
      <c r="F14" s="246">
        <f>'CN12'!C12</f>
        <v>78.88377</v>
      </c>
      <c r="G14" s="247">
        <f>'CN12'!J12</f>
        <v>24.590404999999997</v>
      </c>
      <c r="H14" s="8"/>
    </row>
    <row r="15" spans="1:8" ht="19.5" customHeight="1" thickTop="1">
      <c r="A15" s="472">
        <v>2011</v>
      </c>
      <c r="B15" s="473">
        <f>C15+F15+G15</f>
        <v>363.51161888999997</v>
      </c>
      <c r="C15" s="479">
        <f>D15+E15</f>
        <v>258.17490874</v>
      </c>
      <c r="D15" s="474">
        <f>'CN11'!C14+'CN11'!D14</f>
        <v>169.53894160000002</v>
      </c>
      <c r="E15" s="474">
        <f>'CN11'!J14+'CN11'!K14</f>
        <v>88.63596713999999</v>
      </c>
      <c r="F15" s="473">
        <f>'CN12'!C13</f>
        <v>80.30367786</v>
      </c>
      <c r="G15" s="475">
        <f>'CN12'!J13</f>
        <v>25.033032289999998</v>
      </c>
      <c r="H15" s="8"/>
    </row>
    <row r="16" spans="1:8" ht="19.5" customHeight="1" thickBot="1">
      <c r="A16" s="105">
        <v>2012</v>
      </c>
      <c r="B16" s="246">
        <f>C16+F16+G16</f>
        <v>374.4169674567</v>
      </c>
      <c r="C16" s="249">
        <f>D16+E16</f>
        <v>265.9201560022</v>
      </c>
      <c r="D16" s="248">
        <f>'CN11'!C15+'CN11'!D15</f>
        <v>174.62510984800002</v>
      </c>
      <c r="E16" s="248">
        <f>'CN11'!J15+'CN11'!K15</f>
        <v>91.29504615419998</v>
      </c>
      <c r="F16" s="246">
        <f>'CN12'!C14</f>
        <v>82.7127881958</v>
      </c>
      <c r="G16" s="247">
        <f>'CN12'!J14</f>
        <v>25.7840232587</v>
      </c>
      <c r="H16" s="8"/>
    </row>
    <row r="17" spans="1:8" ht="14.25" thickBot="1" thickTop="1">
      <c r="A17" s="99"/>
      <c r="B17" s="100"/>
      <c r="C17" s="100"/>
      <c r="D17" s="100"/>
      <c r="E17" s="100"/>
      <c r="F17" s="100"/>
      <c r="G17" s="100"/>
      <c r="H17" s="8"/>
    </row>
    <row r="18" spans="1:11" ht="13.5" thickTop="1">
      <c r="A18" s="412" t="s">
        <v>122</v>
      </c>
      <c r="B18" s="407"/>
      <c r="C18" s="407"/>
      <c r="D18" s="407"/>
      <c r="E18" s="407"/>
      <c r="F18" s="407"/>
      <c r="G18" s="491"/>
      <c r="H18" s="405"/>
      <c r="I18" s="405"/>
      <c r="J18" s="405"/>
      <c r="K18" s="405"/>
    </row>
    <row r="19" spans="1:11" ht="13.5" thickBot="1">
      <c r="A19" s="469" t="s">
        <v>28</v>
      </c>
      <c r="B19" s="410"/>
      <c r="C19" s="410"/>
      <c r="D19" s="410"/>
      <c r="E19" s="410"/>
      <c r="F19" s="410"/>
      <c r="G19" s="492"/>
      <c r="H19" s="405"/>
      <c r="I19" s="405"/>
      <c r="J19" s="405"/>
      <c r="K19" s="405"/>
    </row>
    <row r="20" spans="2:8" ht="13.5" thickTop="1">
      <c r="B20" s="12"/>
      <c r="C20" s="12"/>
      <c r="D20" s="12"/>
      <c r="E20" s="12"/>
      <c r="F20" s="12"/>
      <c r="G20" s="12"/>
      <c r="H20" s="8"/>
    </row>
    <row r="21" spans="2:8" ht="12.75">
      <c r="B21" s="12"/>
      <c r="C21" s="12"/>
      <c r="D21" s="12"/>
      <c r="E21" s="12"/>
      <c r="F21" s="12"/>
      <c r="G21" s="12"/>
      <c r="H21" s="8"/>
    </row>
    <row r="22" spans="2:8" ht="12.75">
      <c r="B22" s="12"/>
      <c r="C22" s="12"/>
      <c r="D22" s="12"/>
      <c r="E22" s="12"/>
      <c r="F22" s="12"/>
      <c r="G22" s="12"/>
      <c r="H22" s="8"/>
    </row>
    <row r="23" spans="2:8" ht="12.75">
      <c r="B23" s="12"/>
      <c r="C23" s="12"/>
      <c r="D23" s="12"/>
      <c r="E23" s="12"/>
      <c r="F23" s="12"/>
      <c r="G23" s="12"/>
      <c r="H23" s="8"/>
    </row>
    <row r="24" spans="2:8" ht="12.75">
      <c r="B24" s="12"/>
      <c r="C24" s="12"/>
      <c r="D24" s="12"/>
      <c r="E24" s="12"/>
      <c r="F24" s="12"/>
      <c r="G24" s="12"/>
      <c r="H24" s="12"/>
    </row>
    <row r="25" spans="2:8" ht="12.75">
      <c r="B25" s="12"/>
      <c r="C25" s="12"/>
      <c r="D25" s="12"/>
      <c r="E25" s="12"/>
      <c r="F25" s="12"/>
      <c r="G25" s="12"/>
      <c r="H25" s="12"/>
    </row>
    <row r="26" spans="2:8" ht="12.75">
      <c r="B26" s="12"/>
      <c r="C26" s="12"/>
      <c r="D26" s="12"/>
      <c r="E26" s="12"/>
      <c r="F26" s="12"/>
      <c r="G26" s="12"/>
      <c r="H26" s="12"/>
    </row>
    <row r="27" spans="2:8" ht="12.75">
      <c r="B27" s="12"/>
      <c r="C27" s="12"/>
      <c r="D27" s="12"/>
      <c r="E27" s="12"/>
      <c r="F27" s="12"/>
      <c r="G27" s="12"/>
      <c r="H27" s="12"/>
    </row>
    <row r="28" spans="2:8" ht="12.75">
      <c r="B28" s="12"/>
      <c r="C28" s="12"/>
      <c r="D28" s="12"/>
      <c r="E28" s="12"/>
      <c r="F28" s="12"/>
      <c r="G28" s="12"/>
      <c r="H28" s="12"/>
    </row>
    <row r="29" spans="2:8" ht="12.75">
      <c r="B29" s="12"/>
      <c r="C29" s="12"/>
      <c r="D29" s="12"/>
      <c r="E29" s="12"/>
      <c r="F29" s="12"/>
      <c r="G29" s="12"/>
      <c r="H29" s="12"/>
    </row>
    <row r="30" spans="2:8" ht="12.75">
      <c r="B30" s="12"/>
      <c r="C30" s="12"/>
      <c r="D30" s="12"/>
      <c r="E30" s="12"/>
      <c r="F30" s="12"/>
      <c r="G30" s="12"/>
      <c r="H30" s="12"/>
    </row>
    <row r="31" spans="2:8" ht="12.75">
      <c r="B31" s="12"/>
      <c r="C31" s="12"/>
      <c r="D31" s="12"/>
      <c r="E31" s="12"/>
      <c r="F31" s="12"/>
      <c r="G31" s="12"/>
      <c r="H31" s="12"/>
    </row>
    <row r="32" spans="2:8" ht="12.75">
      <c r="B32" s="12"/>
      <c r="C32" s="12"/>
      <c r="D32" s="12"/>
      <c r="E32" s="12"/>
      <c r="F32" s="12"/>
      <c r="G32" s="12"/>
      <c r="H32" s="12"/>
    </row>
    <row r="33" spans="2:8" ht="12.75">
      <c r="B33" s="12"/>
      <c r="C33" s="12"/>
      <c r="D33" s="12"/>
      <c r="E33" s="12"/>
      <c r="F33" s="12"/>
      <c r="G33" s="12"/>
      <c r="H33" s="12"/>
    </row>
    <row r="34" spans="2:8" ht="12.75">
      <c r="B34" s="12"/>
      <c r="C34" s="12"/>
      <c r="D34" s="12"/>
      <c r="E34" s="12"/>
      <c r="F34" s="12"/>
      <c r="G34" s="12"/>
      <c r="H34" s="12"/>
    </row>
    <row r="35" spans="2:8" ht="12.75">
      <c r="B35" s="12"/>
      <c r="C35" s="12"/>
      <c r="D35" s="12"/>
      <c r="E35" s="12"/>
      <c r="F35" s="12"/>
      <c r="G35" s="12"/>
      <c r="H35" s="12"/>
    </row>
    <row r="36" spans="2:8" ht="12.75">
      <c r="B36" s="12"/>
      <c r="C36" s="12"/>
      <c r="D36" s="12"/>
      <c r="E36" s="12"/>
      <c r="F36" s="12"/>
      <c r="G36" s="12"/>
      <c r="H36" s="12"/>
    </row>
    <row r="37" spans="2:8" ht="12.75">
      <c r="B37" s="12"/>
      <c r="C37" s="12"/>
      <c r="D37" s="12"/>
      <c r="E37" s="12"/>
      <c r="F37" s="12"/>
      <c r="G37" s="12"/>
      <c r="H37" s="12"/>
    </row>
    <row r="38" spans="2:8" ht="12.75">
      <c r="B38" s="12"/>
      <c r="C38" s="12"/>
      <c r="D38" s="12"/>
      <c r="E38" s="12"/>
      <c r="F38" s="12"/>
      <c r="G38" s="12"/>
      <c r="H38" s="12"/>
    </row>
    <row r="39" spans="2:8" ht="12.75">
      <c r="B39" s="12"/>
      <c r="C39" s="12"/>
      <c r="D39" s="12"/>
      <c r="E39" s="12"/>
      <c r="F39" s="12"/>
      <c r="G39" s="12"/>
      <c r="H39" s="12"/>
    </row>
    <row r="40" spans="2:8" ht="12.75">
      <c r="B40" s="12"/>
      <c r="C40" s="12"/>
      <c r="D40" s="12"/>
      <c r="E40" s="12"/>
      <c r="F40" s="12"/>
      <c r="G40" s="12"/>
      <c r="H40" s="12"/>
    </row>
    <row r="41" spans="2:8" ht="12.75">
      <c r="B41" s="12"/>
      <c r="C41" s="12"/>
      <c r="D41" s="12"/>
      <c r="E41" s="12"/>
      <c r="F41" s="12"/>
      <c r="G41" s="12"/>
      <c r="H41" s="12"/>
    </row>
    <row r="42" spans="2:8" ht="12.75">
      <c r="B42" s="12"/>
      <c r="C42" s="12"/>
      <c r="D42" s="12"/>
      <c r="E42" s="12"/>
      <c r="F42" s="12"/>
      <c r="G42" s="12"/>
      <c r="H42" s="12"/>
    </row>
    <row r="43" spans="2:8" ht="12.75">
      <c r="B43" s="12"/>
      <c r="C43" s="12"/>
      <c r="D43" s="12"/>
      <c r="E43" s="12"/>
      <c r="F43" s="12"/>
      <c r="G43" s="12"/>
      <c r="H43" s="12"/>
    </row>
    <row r="44" spans="2:8" ht="12.75">
      <c r="B44" s="12"/>
      <c r="C44" s="12"/>
      <c r="D44" s="12"/>
      <c r="E44" s="12"/>
      <c r="F44" s="12"/>
      <c r="G44" s="12"/>
      <c r="H44" s="12"/>
    </row>
    <row r="45" spans="2:8" ht="12.75">
      <c r="B45" s="12"/>
      <c r="C45" s="12"/>
      <c r="D45" s="12"/>
      <c r="E45" s="12"/>
      <c r="F45" s="12"/>
      <c r="G45" s="12"/>
      <c r="H45" s="12"/>
    </row>
    <row r="46" spans="2:8" ht="12.75">
      <c r="B46" s="12"/>
      <c r="C46" s="12"/>
      <c r="D46" s="12"/>
      <c r="E46" s="12"/>
      <c r="F46" s="12"/>
      <c r="G46" s="12"/>
      <c r="H46" s="12"/>
    </row>
    <row r="47" spans="2:8" ht="12.75">
      <c r="B47" s="12"/>
      <c r="C47" s="12"/>
      <c r="D47" s="12"/>
      <c r="E47" s="12"/>
      <c r="F47" s="12"/>
      <c r="G47" s="12"/>
      <c r="H47" s="12"/>
    </row>
    <row r="48" spans="2:8" ht="12.75">
      <c r="B48" s="12"/>
      <c r="C48" s="12"/>
      <c r="D48" s="12"/>
      <c r="E48" s="12"/>
      <c r="F48" s="12"/>
      <c r="G48" s="12"/>
      <c r="H48" s="12"/>
    </row>
    <row r="49" spans="2:8" ht="12.75">
      <c r="B49" s="12"/>
      <c r="C49" s="12"/>
      <c r="D49" s="12"/>
      <c r="E49" s="12"/>
      <c r="F49" s="12"/>
      <c r="G49" s="12"/>
      <c r="H49" s="12"/>
    </row>
    <row r="50" spans="2:8" ht="12.75">
      <c r="B50" s="12"/>
      <c r="C50" s="12"/>
      <c r="D50" s="12"/>
      <c r="E50" s="12"/>
      <c r="F50" s="12"/>
      <c r="G50" s="12"/>
      <c r="H50" s="12"/>
    </row>
    <row r="51" spans="2:8" ht="12.75">
      <c r="B51" s="12"/>
      <c r="C51" s="12"/>
      <c r="D51" s="12"/>
      <c r="E51" s="12"/>
      <c r="F51" s="12"/>
      <c r="G51" s="12"/>
      <c r="H51" s="12"/>
    </row>
    <row r="52" spans="2:8" ht="12.75">
      <c r="B52" s="12"/>
      <c r="C52" s="12"/>
      <c r="D52" s="12"/>
      <c r="E52" s="12"/>
      <c r="F52" s="12"/>
      <c r="G52" s="12"/>
      <c r="H52" s="12"/>
    </row>
    <row r="53" spans="2:8" ht="12.75">
      <c r="B53" s="12"/>
      <c r="C53" s="12"/>
      <c r="D53" s="12"/>
      <c r="E53" s="12"/>
      <c r="F53" s="12"/>
      <c r="G53" s="12"/>
      <c r="H53" s="12"/>
    </row>
    <row r="54" spans="2:8" ht="12.75">
      <c r="B54" s="12"/>
      <c r="C54" s="12"/>
      <c r="D54" s="12"/>
      <c r="E54" s="12"/>
      <c r="F54" s="12"/>
      <c r="G54" s="12"/>
      <c r="H54" s="12"/>
    </row>
    <row r="55" spans="2:8" ht="12.75">
      <c r="B55" s="12"/>
      <c r="C55" s="12"/>
      <c r="D55" s="12"/>
      <c r="E55" s="12"/>
      <c r="F55" s="12"/>
      <c r="G55" s="12"/>
      <c r="H55" s="12"/>
    </row>
    <row r="56" spans="2:8" ht="12.75">
      <c r="B56" s="12"/>
      <c r="C56" s="12"/>
      <c r="D56" s="12"/>
      <c r="E56" s="12"/>
      <c r="F56" s="12"/>
      <c r="G56" s="12"/>
      <c r="H56" s="12"/>
    </row>
    <row r="57" spans="2:8" ht="12.75">
      <c r="B57" s="12"/>
      <c r="C57" s="12"/>
      <c r="D57" s="12"/>
      <c r="E57" s="12"/>
      <c r="F57" s="12"/>
      <c r="G57" s="12"/>
      <c r="H57" s="12"/>
    </row>
    <row r="58" spans="2:8" ht="12.75">
      <c r="B58" s="12"/>
      <c r="C58" s="12"/>
      <c r="D58" s="12"/>
      <c r="E58" s="12"/>
      <c r="F58" s="12"/>
      <c r="G58" s="12"/>
      <c r="H58" s="12"/>
    </row>
    <row r="59" spans="2:8" ht="12.75">
      <c r="B59" s="12"/>
      <c r="C59" s="12"/>
      <c r="D59" s="12"/>
      <c r="E59" s="12"/>
      <c r="F59" s="12"/>
      <c r="G59" s="12"/>
      <c r="H59" s="12"/>
    </row>
    <row r="60" spans="2:8" ht="12.75">
      <c r="B60" s="12"/>
      <c r="C60" s="12"/>
      <c r="D60" s="12"/>
      <c r="E60" s="12"/>
      <c r="F60" s="12"/>
      <c r="G60" s="12"/>
      <c r="H60" s="12"/>
    </row>
    <row r="61" spans="2:8" ht="12.75">
      <c r="B61" s="12"/>
      <c r="C61" s="12"/>
      <c r="D61" s="12"/>
      <c r="E61" s="12"/>
      <c r="F61" s="12"/>
      <c r="G61" s="12"/>
      <c r="H61" s="12"/>
    </row>
    <row r="62" spans="2:8" ht="12.75">
      <c r="B62" s="12"/>
      <c r="C62" s="12"/>
      <c r="D62" s="12"/>
      <c r="E62" s="12"/>
      <c r="F62" s="12"/>
      <c r="G62" s="12"/>
      <c r="H62" s="12"/>
    </row>
    <row r="63" spans="2:8" ht="12.75">
      <c r="B63" s="12"/>
      <c r="C63" s="12"/>
      <c r="D63" s="12"/>
      <c r="E63" s="12"/>
      <c r="F63" s="12"/>
      <c r="G63" s="12"/>
      <c r="H63" s="12"/>
    </row>
    <row r="64" spans="2:8" ht="12.75">
      <c r="B64" s="12"/>
      <c r="C64" s="12"/>
      <c r="D64" s="12"/>
      <c r="E64" s="12"/>
      <c r="F64" s="12"/>
      <c r="G64" s="12"/>
      <c r="H64" s="12"/>
    </row>
    <row r="65" spans="2:8" ht="12.75">
      <c r="B65" s="12"/>
      <c r="C65" s="12"/>
      <c r="D65" s="12"/>
      <c r="E65" s="12"/>
      <c r="F65" s="12"/>
      <c r="G65" s="12"/>
      <c r="H65" s="12"/>
    </row>
    <row r="66" spans="2:8" ht="12.75">
      <c r="B66" s="12"/>
      <c r="C66" s="12"/>
      <c r="D66" s="12"/>
      <c r="E66" s="12"/>
      <c r="F66" s="12"/>
      <c r="G66" s="12"/>
      <c r="H66" s="12"/>
    </row>
    <row r="67" spans="2:8" ht="12.75">
      <c r="B67" s="12"/>
      <c r="C67" s="12"/>
      <c r="D67" s="12"/>
      <c r="E67" s="12"/>
      <c r="F67" s="12"/>
      <c r="G67" s="12"/>
      <c r="H67" s="12"/>
    </row>
    <row r="68" spans="2:8" ht="12.75">
      <c r="B68" s="12"/>
      <c r="C68" s="12"/>
      <c r="D68" s="12"/>
      <c r="E68" s="12"/>
      <c r="F68" s="12"/>
      <c r="G68" s="12"/>
      <c r="H68" s="12"/>
    </row>
    <row r="69" spans="2:8" ht="12.75">
      <c r="B69" s="12"/>
      <c r="C69" s="12"/>
      <c r="D69" s="12"/>
      <c r="E69" s="12"/>
      <c r="F69" s="12"/>
      <c r="G69" s="12"/>
      <c r="H69" s="12"/>
    </row>
    <row r="70" spans="2:8" ht="12.75">
      <c r="B70" s="12"/>
      <c r="C70" s="12"/>
      <c r="D70" s="12"/>
      <c r="E70" s="12"/>
      <c r="F70" s="12"/>
      <c r="G70" s="12"/>
      <c r="H70" s="12"/>
    </row>
    <row r="71" spans="2:8" ht="12.75">
      <c r="B71" s="12"/>
      <c r="C71" s="12"/>
      <c r="D71" s="12"/>
      <c r="E71" s="12"/>
      <c r="F71" s="12"/>
      <c r="G71" s="12"/>
      <c r="H71" s="12"/>
    </row>
    <row r="72" spans="2:8" ht="12.75">
      <c r="B72" s="12"/>
      <c r="C72" s="12"/>
      <c r="D72" s="12"/>
      <c r="E72" s="12"/>
      <c r="F72" s="12"/>
      <c r="G72" s="12"/>
      <c r="H72" s="12"/>
    </row>
    <row r="73" spans="2:8" ht="12.75">
      <c r="B73" s="12"/>
      <c r="C73" s="12"/>
      <c r="D73" s="12"/>
      <c r="E73" s="12"/>
      <c r="F73" s="12"/>
      <c r="G73" s="12"/>
      <c r="H73" s="12"/>
    </row>
    <row r="74" spans="2:8" ht="12.75">
      <c r="B74" s="12"/>
      <c r="C74" s="12"/>
      <c r="D74" s="12"/>
      <c r="E74" s="12"/>
      <c r="F74" s="12"/>
      <c r="G74" s="12"/>
      <c r="H74" s="12"/>
    </row>
    <row r="75" spans="2:8" ht="12.75">
      <c r="B75" s="12"/>
      <c r="C75" s="12"/>
      <c r="D75" s="12"/>
      <c r="E75" s="12"/>
      <c r="F75" s="12"/>
      <c r="G75" s="12"/>
      <c r="H75" s="12"/>
    </row>
    <row r="76" spans="2:8" ht="12.75">
      <c r="B76" s="12"/>
      <c r="C76" s="12"/>
      <c r="D76" s="12"/>
      <c r="E76" s="12"/>
      <c r="F76" s="12"/>
      <c r="G76" s="12"/>
      <c r="H76" s="12"/>
    </row>
    <row r="77" spans="2:8" ht="12.75">
      <c r="B77" s="12"/>
      <c r="C77" s="12"/>
      <c r="D77" s="12"/>
      <c r="E77" s="12"/>
      <c r="F77" s="12"/>
      <c r="G77" s="12"/>
      <c r="H77" s="12"/>
    </row>
    <row r="78" spans="2:8" ht="12.75">
      <c r="B78" s="12"/>
      <c r="C78" s="12"/>
      <c r="D78" s="12"/>
      <c r="E78" s="12"/>
      <c r="F78" s="12"/>
      <c r="G78" s="12"/>
      <c r="H78" s="12"/>
    </row>
    <row r="79" spans="2:8" ht="12.75">
      <c r="B79" s="12"/>
      <c r="C79" s="12"/>
      <c r="D79" s="12"/>
      <c r="E79" s="12"/>
      <c r="F79" s="12"/>
      <c r="G79" s="12"/>
      <c r="H79" s="12"/>
    </row>
    <row r="80" spans="2:8" ht="12.75">
      <c r="B80" s="12"/>
      <c r="C80" s="12"/>
      <c r="D80" s="12"/>
      <c r="E80" s="12"/>
      <c r="F80" s="12"/>
      <c r="G80" s="12"/>
      <c r="H80" s="12"/>
    </row>
    <row r="81" spans="2:8" ht="12.75">
      <c r="B81" s="12"/>
      <c r="C81" s="12"/>
      <c r="D81" s="12"/>
      <c r="E81" s="12"/>
      <c r="F81" s="12"/>
      <c r="G81" s="12"/>
      <c r="H81" s="12"/>
    </row>
    <row r="82" spans="2:8" ht="12.75">
      <c r="B82" s="12"/>
      <c r="C82" s="12"/>
      <c r="D82" s="12"/>
      <c r="E82" s="12"/>
      <c r="F82" s="12"/>
      <c r="G82" s="12"/>
      <c r="H82" s="12"/>
    </row>
    <row r="83" spans="2:8" ht="12.75">
      <c r="B83" s="12"/>
      <c r="C83" s="12"/>
      <c r="D83" s="12"/>
      <c r="E83" s="12"/>
      <c r="F83" s="12"/>
      <c r="G83" s="12"/>
      <c r="H83" s="12"/>
    </row>
    <row r="84" spans="2:8" ht="12.75">
      <c r="B84" s="12"/>
      <c r="C84" s="12"/>
      <c r="D84" s="12"/>
      <c r="E84" s="12"/>
      <c r="F84" s="12"/>
      <c r="G84" s="12"/>
      <c r="H84" s="12"/>
    </row>
    <row r="85" spans="2:8" ht="12.75">
      <c r="B85" s="12"/>
      <c r="C85" s="12"/>
      <c r="D85" s="12"/>
      <c r="E85" s="12"/>
      <c r="F85" s="12"/>
      <c r="G85" s="12"/>
      <c r="H85" s="12"/>
    </row>
    <row r="86" spans="2:8" ht="12.75">
      <c r="B86" s="12"/>
      <c r="C86" s="12"/>
      <c r="D86" s="12"/>
      <c r="E86" s="12"/>
      <c r="F86" s="12"/>
      <c r="G86" s="12"/>
      <c r="H86" s="12"/>
    </row>
    <row r="87" spans="2:8" ht="12.75">
      <c r="B87" s="12"/>
      <c r="C87" s="12"/>
      <c r="D87" s="12"/>
      <c r="E87" s="12"/>
      <c r="F87" s="12"/>
      <c r="G87" s="12"/>
      <c r="H87" s="12"/>
    </row>
    <row r="88" spans="2:8" ht="12.75">
      <c r="B88" s="12"/>
      <c r="C88" s="12"/>
      <c r="D88" s="12"/>
      <c r="E88" s="12"/>
      <c r="F88" s="12"/>
      <c r="G88" s="12"/>
      <c r="H88" s="12"/>
    </row>
    <row r="89" spans="2:8" ht="12.75">
      <c r="B89" s="12"/>
      <c r="C89" s="12"/>
      <c r="D89" s="12"/>
      <c r="E89" s="12"/>
      <c r="F89" s="12"/>
      <c r="G89" s="12"/>
      <c r="H89" s="12"/>
    </row>
    <row r="90" spans="2:8" ht="12.75">
      <c r="B90" s="12"/>
      <c r="C90" s="12"/>
      <c r="D90" s="12"/>
      <c r="E90" s="12"/>
      <c r="F90" s="12"/>
      <c r="G90" s="12"/>
      <c r="H90" s="12"/>
    </row>
    <row r="91" spans="2:8" ht="12.75">
      <c r="B91" s="12"/>
      <c r="C91" s="12"/>
      <c r="D91" s="12"/>
      <c r="E91" s="12"/>
      <c r="F91" s="12"/>
      <c r="G91" s="12"/>
      <c r="H91" s="12"/>
    </row>
    <row r="92" spans="2:8" ht="12.75">
      <c r="B92" s="12"/>
      <c r="C92" s="12"/>
      <c r="D92" s="12"/>
      <c r="E92" s="12"/>
      <c r="F92" s="12"/>
      <c r="G92" s="12"/>
      <c r="H92" s="12"/>
    </row>
    <row r="93" spans="2:8" ht="12.75">
      <c r="B93" s="12"/>
      <c r="C93" s="12"/>
      <c r="D93" s="12"/>
      <c r="E93" s="12"/>
      <c r="F93" s="12"/>
      <c r="G93" s="12"/>
      <c r="H93" s="12"/>
    </row>
    <row r="94" spans="2:8" ht="12.75">
      <c r="B94" s="12"/>
      <c r="C94" s="12"/>
      <c r="D94" s="12"/>
      <c r="E94" s="12"/>
      <c r="F94" s="12"/>
      <c r="G94" s="12"/>
      <c r="H94" s="12"/>
    </row>
    <row r="95" spans="2:8" ht="12.75">
      <c r="B95" s="12"/>
      <c r="C95" s="12"/>
      <c r="D95" s="12"/>
      <c r="E95" s="12"/>
      <c r="F95" s="12"/>
      <c r="G95" s="12"/>
      <c r="H95" s="12"/>
    </row>
    <row r="96" spans="2:8" ht="12.75">
      <c r="B96" s="12"/>
      <c r="C96" s="12"/>
      <c r="D96" s="12"/>
      <c r="E96" s="12"/>
      <c r="F96" s="12"/>
      <c r="G96" s="12"/>
      <c r="H96" s="12"/>
    </row>
    <row r="97" spans="2:8" ht="12.75">
      <c r="B97" s="12"/>
      <c r="C97" s="12"/>
      <c r="D97" s="12"/>
      <c r="E97" s="12"/>
      <c r="F97" s="12"/>
      <c r="G97" s="12"/>
      <c r="H97" s="12"/>
    </row>
    <row r="98" spans="2:8" ht="12.75">
      <c r="B98" s="12"/>
      <c r="C98" s="12"/>
      <c r="D98" s="12"/>
      <c r="E98" s="12"/>
      <c r="F98" s="12"/>
      <c r="G98" s="12"/>
      <c r="H98" s="12"/>
    </row>
    <row r="99" spans="2:8" ht="12.75">
      <c r="B99" s="12"/>
      <c r="C99" s="12"/>
      <c r="D99" s="12"/>
      <c r="E99" s="12"/>
      <c r="F99" s="12"/>
      <c r="G99" s="12"/>
      <c r="H99" s="12"/>
    </row>
    <row r="100" spans="2:8" ht="12.75">
      <c r="B100" s="12"/>
      <c r="C100" s="12"/>
      <c r="D100" s="12"/>
      <c r="E100" s="12"/>
      <c r="F100" s="12"/>
      <c r="G100" s="12"/>
      <c r="H100" s="12"/>
    </row>
    <row r="101" spans="2:8" ht="12.75">
      <c r="B101" s="12"/>
      <c r="C101" s="12"/>
      <c r="D101" s="12"/>
      <c r="E101" s="12"/>
      <c r="F101" s="12"/>
      <c r="G101" s="12"/>
      <c r="H101" s="12"/>
    </row>
    <row r="102" spans="2:8" ht="12.75">
      <c r="B102" s="12"/>
      <c r="C102" s="12"/>
      <c r="D102" s="12"/>
      <c r="E102" s="12"/>
      <c r="F102" s="12"/>
      <c r="G102" s="12"/>
      <c r="H102" s="12"/>
    </row>
    <row r="103" spans="2:8" ht="12.75">
      <c r="B103" s="12"/>
      <c r="C103" s="12"/>
      <c r="D103" s="12"/>
      <c r="E103" s="12"/>
      <c r="F103" s="12"/>
      <c r="G103" s="12"/>
      <c r="H103" s="12"/>
    </row>
    <row r="104" spans="2:8" ht="12.75">
      <c r="B104" s="12"/>
      <c r="C104" s="12"/>
      <c r="D104" s="12"/>
      <c r="E104" s="12"/>
      <c r="F104" s="12"/>
      <c r="G104" s="12"/>
      <c r="H104" s="12"/>
    </row>
    <row r="105" spans="2:8" ht="12.75">
      <c r="B105" s="12"/>
      <c r="C105" s="12"/>
      <c r="D105" s="12"/>
      <c r="E105" s="12"/>
      <c r="F105" s="12"/>
      <c r="G105" s="12"/>
      <c r="H105" s="12"/>
    </row>
    <row r="106" spans="2:8" ht="12.75">
      <c r="B106" s="12"/>
      <c r="C106" s="12"/>
      <c r="D106" s="12"/>
      <c r="E106" s="12"/>
      <c r="F106" s="12"/>
      <c r="G106" s="12"/>
      <c r="H106" s="12"/>
    </row>
    <row r="107" spans="2:8" ht="12.75">
      <c r="B107" s="12"/>
      <c r="C107" s="12"/>
      <c r="D107" s="12"/>
      <c r="E107" s="12"/>
      <c r="F107" s="12"/>
      <c r="G107" s="12"/>
      <c r="H107" s="12"/>
    </row>
    <row r="108" spans="2:8" ht="12.75">
      <c r="B108" s="12"/>
      <c r="C108" s="12"/>
      <c r="D108" s="12"/>
      <c r="E108" s="12"/>
      <c r="F108" s="12"/>
      <c r="G108" s="12"/>
      <c r="H108" s="12"/>
    </row>
    <row r="109" spans="2:8" ht="12.75">
      <c r="B109" s="12"/>
      <c r="C109" s="12"/>
      <c r="D109" s="12"/>
      <c r="E109" s="12"/>
      <c r="F109" s="12"/>
      <c r="G109" s="12"/>
      <c r="H109" s="12"/>
    </row>
    <row r="110" spans="2:8" ht="12.75">
      <c r="B110" s="12"/>
      <c r="C110" s="12"/>
      <c r="D110" s="12"/>
      <c r="E110" s="12"/>
      <c r="F110" s="12"/>
      <c r="G110" s="12"/>
      <c r="H110" s="12"/>
    </row>
    <row r="111" spans="2:8" ht="12.75">
      <c r="B111" s="12"/>
      <c r="C111" s="12"/>
      <c r="D111" s="12"/>
      <c r="E111" s="12"/>
      <c r="F111" s="12"/>
      <c r="G111" s="12"/>
      <c r="H111" s="12"/>
    </row>
    <row r="112" spans="2:8" ht="12.75">
      <c r="B112" s="12"/>
      <c r="C112" s="12"/>
      <c r="D112" s="12"/>
      <c r="E112" s="12"/>
      <c r="F112" s="12"/>
      <c r="G112" s="12"/>
      <c r="H112" s="12"/>
    </row>
    <row r="113" spans="2:8" ht="12.75">
      <c r="B113" s="12"/>
      <c r="C113" s="12"/>
      <c r="D113" s="12"/>
      <c r="E113" s="12"/>
      <c r="F113" s="12"/>
      <c r="G113" s="12"/>
      <c r="H113" s="12"/>
    </row>
    <row r="114" spans="2:8" ht="12.75">
      <c r="B114" s="12"/>
      <c r="C114" s="12"/>
      <c r="D114" s="12"/>
      <c r="E114" s="12"/>
      <c r="F114" s="12"/>
      <c r="G114" s="12"/>
      <c r="H114" s="12"/>
    </row>
    <row r="115" spans="2:8" ht="12.75">
      <c r="B115" s="12"/>
      <c r="C115" s="12"/>
      <c r="D115" s="12"/>
      <c r="E115" s="12"/>
      <c r="F115" s="12"/>
      <c r="G115" s="12"/>
      <c r="H115" s="12"/>
    </row>
    <row r="116" spans="2:8" ht="12.75">
      <c r="B116" s="12"/>
      <c r="C116" s="12"/>
      <c r="D116" s="12"/>
      <c r="E116" s="12"/>
      <c r="F116" s="12"/>
      <c r="G116" s="12"/>
      <c r="H116" s="12"/>
    </row>
    <row r="117" spans="2:8" ht="12.75">
      <c r="B117" s="12"/>
      <c r="C117" s="12"/>
      <c r="D117" s="12"/>
      <c r="E117" s="12"/>
      <c r="F117" s="12"/>
      <c r="G117" s="12"/>
      <c r="H117" s="12"/>
    </row>
    <row r="118" spans="2:8" ht="12.75">
      <c r="B118" s="12"/>
      <c r="C118" s="12"/>
      <c r="D118" s="12"/>
      <c r="E118" s="12"/>
      <c r="F118" s="12"/>
      <c r="G118" s="12"/>
      <c r="H118" s="12"/>
    </row>
    <row r="119" spans="2:8" ht="12.75">
      <c r="B119" s="12"/>
      <c r="C119" s="12"/>
      <c r="D119" s="12"/>
      <c r="E119" s="12"/>
      <c r="F119" s="12"/>
      <c r="G119" s="12"/>
      <c r="H119" s="12"/>
    </row>
    <row r="120" spans="2:8" ht="12.75">
      <c r="B120" s="12"/>
      <c r="C120" s="12"/>
      <c r="D120" s="12"/>
      <c r="E120" s="12"/>
      <c r="F120" s="12"/>
      <c r="G120" s="12"/>
      <c r="H120" s="12"/>
    </row>
    <row r="121" spans="2:8" ht="12.75">
      <c r="B121" s="12"/>
      <c r="C121" s="12"/>
      <c r="D121" s="12"/>
      <c r="E121" s="12"/>
      <c r="F121" s="12"/>
      <c r="G121" s="12"/>
      <c r="H121" s="12"/>
    </row>
    <row r="122" spans="2:8" ht="12.75">
      <c r="B122" s="12"/>
      <c r="C122" s="12"/>
      <c r="D122" s="12"/>
      <c r="E122" s="12"/>
      <c r="F122" s="12"/>
      <c r="G122" s="12"/>
      <c r="H122" s="12"/>
    </row>
    <row r="123" spans="2:8" ht="12.75">
      <c r="B123" s="12"/>
      <c r="C123" s="12"/>
      <c r="D123" s="12"/>
      <c r="E123" s="12"/>
      <c r="F123" s="12"/>
      <c r="G123" s="12"/>
      <c r="H123" s="12"/>
    </row>
    <row r="124" spans="2:8" ht="12.75">
      <c r="B124" s="12"/>
      <c r="C124" s="12"/>
      <c r="D124" s="12"/>
      <c r="E124" s="12"/>
      <c r="F124" s="12"/>
      <c r="G124" s="12"/>
      <c r="H124" s="12"/>
    </row>
    <row r="125" spans="2:8" ht="12.75">
      <c r="B125" s="12"/>
      <c r="C125" s="12"/>
      <c r="D125" s="12"/>
      <c r="E125" s="12"/>
      <c r="F125" s="12"/>
      <c r="G125" s="12"/>
      <c r="H125" s="12"/>
    </row>
    <row r="126" spans="2:8" ht="12.75">
      <c r="B126" s="12"/>
      <c r="C126" s="12"/>
      <c r="D126" s="12"/>
      <c r="E126" s="12"/>
      <c r="F126" s="12"/>
      <c r="G126" s="12"/>
      <c r="H126" s="12"/>
    </row>
    <row r="127" spans="2:8" ht="12.75">
      <c r="B127" s="12"/>
      <c r="C127" s="12"/>
      <c r="D127" s="12"/>
      <c r="E127" s="12"/>
      <c r="F127" s="12"/>
      <c r="G127" s="12"/>
      <c r="H127" s="12"/>
    </row>
    <row r="128" spans="2:8" ht="12.75">
      <c r="B128" s="12"/>
      <c r="C128" s="12"/>
      <c r="D128" s="12"/>
      <c r="E128" s="12"/>
      <c r="F128" s="12"/>
      <c r="G128" s="12"/>
      <c r="H128" s="12"/>
    </row>
    <row r="129" spans="2:8" ht="12.75">
      <c r="B129" s="12"/>
      <c r="C129" s="12"/>
      <c r="D129" s="12"/>
      <c r="E129" s="12"/>
      <c r="F129" s="12"/>
      <c r="G129" s="12"/>
      <c r="H129" s="12"/>
    </row>
    <row r="130" spans="2:8" ht="12.75">
      <c r="B130" s="12"/>
      <c r="C130" s="12"/>
      <c r="D130" s="12"/>
      <c r="E130" s="12"/>
      <c r="F130" s="12"/>
      <c r="G130" s="12"/>
      <c r="H130" s="12"/>
    </row>
    <row r="131" spans="2:8" ht="12.75">
      <c r="B131" s="12"/>
      <c r="C131" s="12"/>
      <c r="D131" s="12"/>
      <c r="E131" s="12"/>
      <c r="F131" s="12"/>
      <c r="G131" s="12"/>
      <c r="H131" s="12"/>
    </row>
    <row r="132" spans="2:8" ht="12.75">
      <c r="B132" s="12"/>
      <c r="C132" s="12"/>
      <c r="D132" s="12"/>
      <c r="E132" s="12"/>
      <c r="F132" s="12"/>
      <c r="G132" s="12"/>
      <c r="H132" s="12"/>
    </row>
    <row r="133" spans="2:8" ht="12.75">
      <c r="B133" s="12"/>
      <c r="C133" s="12"/>
      <c r="D133" s="12"/>
      <c r="E133" s="12"/>
      <c r="F133" s="12"/>
      <c r="G133" s="12"/>
      <c r="H133" s="12"/>
    </row>
    <row r="134" spans="2:8" ht="12.75">
      <c r="B134" s="12"/>
      <c r="C134" s="12"/>
      <c r="D134" s="12"/>
      <c r="E134" s="12"/>
      <c r="F134" s="12"/>
      <c r="G134" s="12"/>
      <c r="H134" s="12"/>
    </row>
    <row r="135" spans="2:8" ht="12.75">
      <c r="B135" s="12"/>
      <c r="C135" s="12"/>
      <c r="D135" s="12"/>
      <c r="E135" s="12"/>
      <c r="F135" s="12"/>
      <c r="G135" s="12"/>
      <c r="H135" s="12"/>
    </row>
    <row r="136" spans="2:8" ht="12.75">
      <c r="B136" s="12"/>
      <c r="C136" s="12"/>
      <c r="D136" s="12"/>
      <c r="E136" s="12"/>
      <c r="F136" s="12"/>
      <c r="G136" s="12"/>
      <c r="H136" s="12"/>
    </row>
    <row r="137" spans="2:8" ht="12.75">
      <c r="B137" s="12"/>
      <c r="C137" s="12"/>
      <c r="D137" s="12"/>
      <c r="E137" s="12"/>
      <c r="F137" s="12"/>
      <c r="G137" s="12"/>
      <c r="H137" s="12"/>
    </row>
    <row r="138" spans="2:8" ht="12.75">
      <c r="B138" s="12"/>
      <c r="C138" s="12"/>
      <c r="D138" s="12"/>
      <c r="E138" s="12"/>
      <c r="F138" s="12"/>
      <c r="G138" s="12"/>
      <c r="H138" s="12"/>
    </row>
    <row r="139" spans="2:8" ht="12.75">
      <c r="B139" s="12"/>
      <c r="C139" s="12"/>
      <c r="D139" s="12"/>
      <c r="E139" s="12"/>
      <c r="F139" s="12"/>
      <c r="G139" s="12"/>
      <c r="H139" s="12"/>
    </row>
    <row r="140" spans="2:8" ht="12.75">
      <c r="B140" s="12"/>
      <c r="C140" s="12"/>
      <c r="D140" s="12"/>
      <c r="E140" s="12"/>
      <c r="F140" s="12"/>
      <c r="G140" s="12"/>
      <c r="H140" s="12"/>
    </row>
    <row r="141" spans="2:8" ht="12.75">
      <c r="B141" s="12"/>
      <c r="C141" s="12"/>
      <c r="D141" s="12"/>
      <c r="E141" s="12"/>
      <c r="F141" s="12"/>
      <c r="G141" s="12"/>
      <c r="H141" s="12"/>
    </row>
    <row r="142" spans="2:8" ht="12.75">
      <c r="B142" s="12"/>
      <c r="C142" s="12"/>
      <c r="D142" s="12"/>
      <c r="E142" s="12"/>
      <c r="F142" s="12"/>
      <c r="G142" s="12"/>
      <c r="H142" s="12"/>
    </row>
    <row r="143" spans="2:8" ht="12.75">
      <c r="B143" s="12"/>
      <c r="C143" s="12"/>
      <c r="D143" s="12"/>
      <c r="E143" s="12"/>
      <c r="F143" s="12"/>
      <c r="G143" s="12"/>
      <c r="H143" s="12"/>
    </row>
    <row r="144" spans="2:8" ht="12.75">
      <c r="B144" s="12"/>
      <c r="C144" s="12"/>
      <c r="D144" s="12"/>
      <c r="E144" s="12"/>
      <c r="F144" s="12"/>
      <c r="G144" s="12"/>
      <c r="H144" s="12"/>
    </row>
    <row r="145" spans="2:8" ht="12.75">
      <c r="B145" s="12"/>
      <c r="C145" s="12"/>
      <c r="D145" s="12"/>
      <c r="E145" s="12"/>
      <c r="F145" s="12"/>
      <c r="G145" s="12"/>
      <c r="H145" s="12"/>
    </row>
    <row r="146" spans="2:8" ht="12.75">
      <c r="B146" s="12"/>
      <c r="C146" s="12"/>
      <c r="D146" s="12"/>
      <c r="E146" s="12"/>
      <c r="F146" s="12"/>
      <c r="G146" s="12"/>
      <c r="H146" s="12"/>
    </row>
    <row r="147" spans="2:8" ht="12.75">
      <c r="B147" s="12"/>
      <c r="C147" s="12"/>
      <c r="D147" s="12"/>
      <c r="E147" s="12"/>
      <c r="F147" s="12"/>
      <c r="G147" s="12"/>
      <c r="H147" s="12"/>
    </row>
    <row r="148" spans="2:8" ht="12.75">
      <c r="B148" s="12"/>
      <c r="C148" s="12"/>
      <c r="D148" s="12"/>
      <c r="E148" s="12"/>
      <c r="F148" s="12"/>
      <c r="G148" s="12"/>
      <c r="H148" s="12"/>
    </row>
    <row r="149" spans="2:8" ht="12.75">
      <c r="B149" s="12"/>
      <c r="C149" s="12"/>
      <c r="D149" s="12"/>
      <c r="E149" s="12"/>
      <c r="F149" s="12"/>
      <c r="G149" s="12"/>
      <c r="H149" s="12"/>
    </row>
    <row r="150" spans="2:8" ht="12.75">
      <c r="B150" s="12"/>
      <c r="C150" s="12"/>
      <c r="D150" s="12"/>
      <c r="E150" s="12"/>
      <c r="F150" s="12"/>
      <c r="G150" s="12"/>
      <c r="H150" s="12"/>
    </row>
    <row r="151" spans="2:8" ht="12.75">
      <c r="B151" s="12"/>
      <c r="C151" s="12"/>
      <c r="D151" s="12"/>
      <c r="E151" s="12"/>
      <c r="F151" s="12"/>
      <c r="G151" s="12"/>
      <c r="H151" s="12"/>
    </row>
    <row r="152" spans="2:8" ht="12.75">
      <c r="B152" s="12"/>
      <c r="C152" s="12"/>
      <c r="D152" s="12"/>
      <c r="E152" s="12"/>
      <c r="F152" s="12"/>
      <c r="G152" s="12"/>
      <c r="H152" s="12"/>
    </row>
    <row r="153" spans="2:8" ht="12.75">
      <c r="B153" s="12"/>
      <c r="C153" s="12"/>
      <c r="D153" s="12"/>
      <c r="E153" s="12"/>
      <c r="F153" s="12"/>
      <c r="G153" s="12"/>
      <c r="H153" s="12"/>
    </row>
    <row r="154" spans="2:8" ht="12.75">
      <c r="B154" s="12"/>
      <c r="C154" s="12"/>
      <c r="D154" s="12"/>
      <c r="E154" s="12"/>
      <c r="F154" s="12"/>
      <c r="G154" s="12"/>
      <c r="H154" s="12"/>
    </row>
    <row r="155" spans="2:8" ht="12.75">
      <c r="B155" s="12"/>
      <c r="C155" s="12"/>
      <c r="D155" s="12"/>
      <c r="E155" s="12"/>
      <c r="F155" s="12"/>
      <c r="G155" s="12"/>
      <c r="H155" s="12"/>
    </row>
    <row r="156" spans="2:8" ht="12.75">
      <c r="B156" s="12"/>
      <c r="C156" s="12"/>
      <c r="D156" s="12"/>
      <c r="E156" s="12"/>
      <c r="F156" s="12"/>
      <c r="G156" s="12"/>
      <c r="H156" s="12"/>
    </row>
    <row r="157" spans="2:8" ht="12.75">
      <c r="B157" s="12"/>
      <c r="C157" s="12"/>
      <c r="D157" s="12"/>
      <c r="E157" s="12"/>
      <c r="F157" s="12"/>
      <c r="G157" s="12"/>
      <c r="H157" s="12"/>
    </row>
    <row r="158" spans="2:8" ht="12.75">
      <c r="B158" s="12"/>
      <c r="C158" s="12"/>
      <c r="D158" s="12"/>
      <c r="E158" s="12"/>
      <c r="F158" s="12"/>
      <c r="G158" s="12"/>
      <c r="H158" s="12"/>
    </row>
    <row r="159" spans="2:8" ht="12.75">
      <c r="B159" s="12"/>
      <c r="C159" s="12"/>
      <c r="D159" s="12"/>
      <c r="E159" s="12"/>
      <c r="F159" s="12"/>
      <c r="G159" s="12"/>
      <c r="H159" s="12"/>
    </row>
    <row r="160" spans="2:8" ht="12.75">
      <c r="B160" s="12"/>
      <c r="C160" s="12"/>
      <c r="D160" s="12"/>
      <c r="E160" s="12"/>
      <c r="F160" s="12"/>
      <c r="G160" s="12"/>
      <c r="H160" s="12"/>
    </row>
    <row r="161" spans="2:8" ht="12.75">
      <c r="B161" s="12"/>
      <c r="C161" s="12"/>
      <c r="D161" s="12"/>
      <c r="E161" s="12"/>
      <c r="F161" s="12"/>
      <c r="G161" s="12"/>
      <c r="H161" s="12"/>
    </row>
    <row r="162" spans="2:8" ht="12.75">
      <c r="B162" s="12"/>
      <c r="C162" s="12"/>
      <c r="D162" s="12"/>
      <c r="E162" s="12"/>
      <c r="F162" s="12"/>
      <c r="G162" s="12"/>
      <c r="H162" s="12"/>
    </row>
    <row r="163" spans="2:8" ht="12.75">
      <c r="B163" s="12"/>
      <c r="C163" s="12"/>
      <c r="D163" s="12"/>
      <c r="E163" s="12"/>
      <c r="F163" s="12"/>
      <c r="G163" s="12"/>
      <c r="H163" s="12"/>
    </row>
    <row r="164" spans="2:8" ht="12.75">
      <c r="B164" s="12"/>
      <c r="C164" s="12"/>
      <c r="D164" s="12"/>
      <c r="E164" s="12"/>
      <c r="F164" s="12"/>
      <c r="G164" s="12"/>
      <c r="H164" s="12"/>
    </row>
    <row r="165" spans="2:8" ht="12.75">
      <c r="B165" s="12"/>
      <c r="C165" s="12"/>
      <c r="D165" s="12"/>
      <c r="E165" s="12"/>
      <c r="F165" s="12"/>
      <c r="G165" s="12"/>
      <c r="H165" s="12"/>
    </row>
    <row r="166" spans="2:8" ht="12.75">
      <c r="B166" s="12"/>
      <c r="C166" s="12"/>
      <c r="D166" s="12"/>
      <c r="E166" s="12"/>
      <c r="F166" s="12"/>
      <c r="G166" s="12"/>
      <c r="H166" s="12"/>
    </row>
    <row r="167" spans="2:8" ht="12.75">
      <c r="B167" s="12"/>
      <c r="C167" s="12"/>
      <c r="D167" s="12"/>
      <c r="E167" s="12"/>
      <c r="F167" s="12"/>
      <c r="G167" s="12"/>
      <c r="H167" s="12"/>
    </row>
    <row r="168" spans="2:8" ht="12.75">
      <c r="B168" s="12"/>
      <c r="C168" s="12"/>
      <c r="D168" s="12"/>
      <c r="E168" s="12"/>
      <c r="F168" s="12"/>
      <c r="G168" s="12"/>
      <c r="H168" s="12"/>
    </row>
    <row r="169" spans="2:8" ht="12.75">
      <c r="B169" s="12"/>
      <c r="C169" s="12"/>
      <c r="D169" s="12"/>
      <c r="E169" s="12"/>
      <c r="F169" s="12"/>
      <c r="G169" s="12"/>
      <c r="H169" s="12"/>
    </row>
    <row r="170" spans="2:8" ht="12.75">
      <c r="B170" s="12"/>
      <c r="C170" s="12"/>
      <c r="D170" s="12"/>
      <c r="E170" s="12"/>
      <c r="F170" s="12"/>
      <c r="G170" s="12"/>
      <c r="H170" s="12"/>
    </row>
    <row r="171" spans="2:8" ht="12.75">
      <c r="B171" s="12"/>
      <c r="C171" s="12"/>
      <c r="D171" s="12"/>
      <c r="E171" s="12"/>
      <c r="F171" s="12"/>
      <c r="G171" s="12"/>
      <c r="H171" s="12"/>
    </row>
    <row r="172" spans="2:8" ht="12.75">
      <c r="B172" s="12"/>
      <c r="C172" s="12"/>
      <c r="D172" s="12"/>
      <c r="E172" s="12"/>
      <c r="F172" s="12"/>
      <c r="G172" s="12"/>
      <c r="H172" s="12"/>
    </row>
    <row r="173" spans="2:8" ht="12.75">
      <c r="B173" s="12"/>
      <c r="C173" s="12"/>
      <c r="D173" s="12"/>
      <c r="E173" s="12"/>
      <c r="F173" s="12"/>
      <c r="G173" s="12"/>
      <c r="H173" s="12"/>
    </row>
    <row r="174" spans="2:8" ht="12.75">
      <c r="B174" s="12"/>
      <c r="C174" s="12"/>
      <c r="D174" s="12"/>
      <c r="E174" s="12"/>
      <c r="F174" s="12"/>
      <c r="G174" s="12"/>
      <c r="H174" s="12"/>
    </row>
    <row r="175" spans="2:8" ht="12.75">
      <c r="B175" s="12"/>
      <c r="C175" s="12"/>
      <c r="D175" s="12"/>
      <c r="E175" s="12"/>
      <c r="F175" s="12"/>
      <c r="G175" s="12"/>
      <c r="H175" s="12"/>
    </row>
    <row r="176" spans="2:8" ht="12.75">
      <c r="B176" s="12"/>
      <c r="C176" s="12"/>
      <c r="D176" s="12"/>
      <c r="E176" s="12"/>
      <c r="F176" s="12"/>
      <c r="G176" s="12"/>
      <c r="H176" s="12"/>
    </row>
    <row r="177" spans="2:8" ht="12.75">
      <c r="B177" s="12"/>
      <c r="C177" s="12"/>
      <c r="D177" s="12"/>
      <c r="E177" s="12"/>
      <c r="F177" s="12"/>
      <c r="G177" s="12"/>
      <c r="H177" s="12"/>
    </row>
    <row r="178" spans="2:8" ht="12.75">
      <c r="B178" s="12"/>
      <c r="C178" s="12"/>
      <c r="D178" s="12"/>
      <c r="E178" s="12"/>
      <c r="F178" s="12"/>
      <c r="G178" s="12"/>
      <c r="H178" s="12"/>
    </row>
    <row r="179" spans="2:8" ht="12.75">
      <c r="B179" s="12"/>
      <c r="C179" s="12"/>
      <c r="D179" s="12"/>
      <c r="E179" s="12"/>
      <c r="F179" s="12"/>
      <c r="G179" s="12"/>
      <c r="H179" s="12"/>
    </row>
    <row r="180" spans="2:8" ht="12.75">
      <c r="B180" s="12"/>
      <c r="C180" s="12"/>
      <c r="D180" s="12"/>
      <c r="E180" s="12"/>
      <c r="F180" s="12"/>
      <c r="G180" s="12"/>
      <c r="H180" s="12"/>
    </row>
    <row r="181" spans="2:8" ht="12.75">
      <c r="B181" s="12"/>
      <c r="C181" s="12"/>
      <c r="D181" s="12"/>
      <c r="E181" s="12"/>
      <c r="F181" s="12"/>
      <c r="G181" s="12"/>
      <c r="H181" s="12"/>
    </row>
    <row r="182" spans="2:8" ht="12.75">
      <c r="B182" s="12"/>
      <c r="C182" s="12"/>
      <c r="D182" s="12"/>
      <c r="E182" s="12"/>
      <c r="F182" s="12"/>
      <c r="G182" s="12"/>
      <c r="H182" s="12"/>
    </row>
    <row r="183" spans="2:8" ht="12.75">
      <c r="B183" s="12"/>
      <c r="C183" s="12"/>
      <c r="D183" s="12"/>
      <c r="E183" s="12"/>
      <c r="F183" s="12"/>
      <c r="G183" s="12"/>
      <c r="H183" s="12"/>
    </row>
    <row r="184" spans="2:8" ht="12.75">
      <c r="B184" s="12"/>
      <c r="C184" s="12"/>
      <c r="D184" s="12"/>
      <c r="E184" s="12"/>
      <c r="F184" s="12"/>
      <c r="G184" s="12"/>
      <c r="H184" s="12"/>
    </row>
    <row r="185" spans="2:8" ht="12.75">
      <c r="B185" s="12"/>
      <c r="C185" s="12"/>
      <c r="D185" s="12"/>
      <c r="E185" s="12"/>
      <c r="F185" s="12"/>
      <c r="G185" s="12"/>
      <c r="H185" s="12"/>
    </row>
    <row r="186" spans="2:8" ht="12.75">
      <c r="B186" s="12"/>
      <c r="C186" s="12"/>
      <c r="D186" s="12"/>
      <c r="E186" s="12"/>
      <c r="F186" s="12"/>
      <c r="G186" s="12"/>
      <c r="H186" s="12"/>
    </row>
    <row r="187" spans="2:8" ht="12.75">
      <c r="B187" s="12"/>
      <c r="C187" s="12"/>
      <c r="D187" s="12"/>
      <c r="E187" s="12"/>
      <c r="F187" s="12"/>
      <c r="G187" s="12"/>
      <c r="H187" s="12"/>
    </row>
    <row r="188" spans="2:8" ht="12.75">
      <c r="B188" s="12"/>
      <c r="C188" s="12"/>
      <c r="D188" s="12"/>
      <c r="E188" s="12"/>
      <c r="F188" s="12"/>
      <c r="G188" s="12"/>
      <c r="H188" s="12"/>
    </row>
    <row r="189" spans="2:8" ht="12.75">
      <c r="B189" s="12"/>
      <c r="C189" s="12"/>
      <c r="D189" s="12"/>
      <c r="E189" s="12"/>
      <c r="F189" s="12"/>
      <c r="G189" s="12"/>
      <c r="H189" s="12"/>
    </row>
    <row r="190" spans="2:8" ht="12.75">
      <c r="B190" s="12"/>
      <c r="C190" s="12"/>
      <c r="D190" s="12"/>
      <c r="E190" s="12"/>
      <c r="F190" s="12"/>
      <c r="G190" s="12"/>
      <c r="H190" s="12"/>
    </row>
    <row r="191" spans="2:8" ht="12.75">
      <c r="B191" s="12"/>
      <c r="C191" s="12"/>
      <c r="D191" s="12"/>
      <c r="E191" s="12"/>
      <c r="F191" s="12"/>
      <c r="G191" s="12"/>
      <c r="H191" s="12"/>
    </row>
    <row r="192" spans="2:8" ht="12.75">
      <c r="B192" s="12"/>
      <c r="C192" s="12"/>
      <c r="D192" s="12"/>
      <c r="E192" s="12"/>
      <c r="F192" s="12"/>
      <c r="G192" s="12"/>
      <c r="H192" s="12"/>
    </row>
    <row r="193" spans="2:8" ht="12.75">
      <c r="B193" s="12"/>
      <c r="C193" s="12"/>
      <c r="D193" s="12"/>
      <c r="E193" s="12"/>
      <c r="F193" s="12"/>
      <c r="G193" s="12"/>
      <c r="H193" s="12"/>
    </row>
    <row r="194" spans="2:8" ht="12.75">
      <c r="B194" s="12"/>
      <c r="C194" s="12"/>
      <c r="D194" s="12"/>
      <c r="E194" s="12"/>
      <c r="F194" s="12"/>
      <c r="G194" s="12"/>
      <c r="H194" s="12"/>
    </row>
    <row r="195" spans="2:8" ht="12.75">
      <c r="B195" s="12"/>
      <c r="C195" s="12"/>
      <c r="D195" s="12"/>
      <c r="E195" s="12"/>
      <c r="F195" s="12"/>
      <c r="G195" s="12"/>
      <c r="H195" s="12"/>
    </row>
    <row r="196" spans="2:8" ht="12.75">
      <c r="B196" s="12"/>
      <c r="C196" s="12"/>
      <c r="D196" s="12"/>
      <c r="E196" s="12"/>
      <c r="F196" s="12"/>
      <c r="G196" s="12"/>
      <c r="H196" s="12"/>
    </row>
    <row r="197" spans="2:8" ht="12.75">
      <c r="B197" s="12"/>
      <c r="C197" s="12"/>
      <c r="D197" s="12"/>
      <c r="E197" s="12"/>
      <c r="F197" s="12"/>
      <c r="G197" s="12"/>
      <c r="H197" s="12"/>
    </row>
    <row r="198" spans="2:8" ht="12.75">
      <c r="B198" s="12"/>
      <c r="C198" s="12"/>
      <c r="D198" s="12"/>
      <c r="E198" s="12"/>
      <c r="F198" s="12"/>
      <c r="G198" s="12"/>
      <c r="H198" s="12"/>
    </row>
    <row r="199" spans="2:8" ht="12.75">
      <c r="B199" s="12"/>
      <c r="C199" s="12"/>
      <c r="D199" s="12"/>
      <c r="E199" s="12"/>
      <c r="F199" s="12"/>
      <c r="G199" s="12"/>
      <c r="H199" s="12"/>
    </row>
    <row r="200" spans="2:8" ht="12.75">
      <c r="B200" s="12"/>
      <c r="C200" s="12"/>
      <c r="D200" s="12"/>
      <c r="E200" s="12"/>
      <c r="F200" s="12"/>
      <c r="G200" s="12"/>
      <c r="H200" s="12"/>
    </row>
    <row r="201" spans="2:8" ht="12.75">
      <c r="B201" s="12"/>
      <c r="C201" s="12"/>
      <c r="D201" s="12"/>
      <c r="E201" s="12"/>
      <c r="F201" s="12"/>
      <c r="G201" s="12"/>
      <c r="H201" s="12"/>
    </row>
    <row r="202" spans="2:8" ht="12.75">
      <c r="B202" s="12"/>
      <c r="C202" s="12"/>
      <c r="D202" s="12"/>
      <c r="E202" s="12"/>
      <c r="F202" s="12"/>
      <c r="G202" s="12"/>
      <c r="H202" s="12"/>
    </row>
    <row r="203" spans="2:8" ht="12.75">
      <c r="B203" s="12"/>
      <c r="C203" s="12"/>
      <c r="D203" s="12"/>
      <c r="E203" s="12"/>
      <c r="F203" s="12"/>
      <c r="G203" s="12"/>
      <c r="H203" s="12"/>
    </row>
    <row r="204" spans="2:8" ht="12.75">
      <c r="B204" s="12"/>
      <c r="C204" s="12"/>
      <c r="D204" s="12"/>
      <c r="E204" s="12"/>
      <c r="F204" s="12"/>
      <c r="G204" s="12"/>
      <c r="H204" s="12"/>
    </row>
    <row r="205" spans="2:8" ht="12.75">
      <c r="B205" s="12"/>
      <c r="C205" s="12"/>
      <c r="D205" s="12"/>
      <c r="E205" s="12"/>
      <c r="F205" s="12"/>
      <c r="G205" s="12"/>
      <c r="H205" s="12"/>
    </row>
    <row r="206" spans="2:8" ht="12.75">
      <c r="B206" s="12"/>
      <c r="C206" s="12"/>
      <c r="D206" s="12"/>
      <c r="E206" s="12"/>
      <c r="F206" s="12"/>
      <c r="G206" s="12"/>
      <c r="H206" s="12"/>
    </row>
    <row r="207" spans="2:8" ht="12.75">
      <c r="B207" s="12"/>
      <c r="C207" s="12"/>
      <c r="D207" s="12"/>
      <c r="E207" s="12"/>
      <c r="F207" s="12"/>
      <c r="G207" s="12"/>
      <c r="H207" s="12"/>
    </row>
    <row r="208" spans="2:8" ht="12.75">
      <c r="B208" s="12"/>
      <c r="C208" s="12"/>
      <c r="D208" s="12"/>
      <c r="E208" s="12"/>
      <c r="F208" s="12"/>
      <c r="G208" s="12"/>
      <c r="H208" s="12"/>
    </row>
    <row r="209" spans="2:8" ht="12.75">
      <c r="B209" s="12"/>
      <c r="C209" s="12"/>
      <c r="D209" s="12"/>
      <c r="E209" s="12"/>
      <c r="F209" s="12"/>
      <c r="G209" s="12"/>
      <c r="H209" s="12"/>
    </row>
    <row r="210" spans="2:8" ht="12.75">
      <c r="B210" s="12"/>
      <c r="C210" s="12"/>
      <c r="D210" s="12"/>
      <c r="E210" s="12"/>
      <c r="F210" s="12"/>
      <c r="G210" s="12"/>
      <c r="H210" s="12"/>
    </row>
    <row r="211" spans="2:8" ht="12.75">
      <c r="B211" s="12"/>
      <c r="C211" s="12"/>
      <c r="D211" s="12"/>
      <c r="E211" s="12"/>
      <c r="F211" s="12"/>
      <c r="G211" s="12"/>
      <c r="H211" s="12"/>
    </row>
    <row r="212" spans="2:8" ht="12.75">
      <c r="B212" s="12"/>
      <c r="C212" s="12"/>
      <c r="D212" s="12"/>
      <c r="E212" s="12"/>
      <c r="F212" s="12"/>
      <c r="G212" s="12"/>
      <c r="H212" s="12"/>
    </row>
    <row r="213" spans="2:8" ht="12.75">
      <c r="B213" s="12"/>
      <c r="C213" s="12"/>
      <c r="D213" s="12"/>
      <c r="E213" s="12"/>
      <c r="F213" s="12"/>
      <c r="G213" s="12"/>
      <c r="H213" s="12"/>
    </row>
    <row r="214" spans="2:8" ht="12.75">
      <c r="B214" s="12"/>
      <c r="C214" s="12"/>
      <c r="D214" s="12"/>
      <c r="E214" s="12"/>
      <c r="F214" s="12"/>
      <c r="G214" s="12"/>
      <c r="H214" s="12"/>
    </row>
    <row r="215" spans="2:8" ht="12.75">
      <c r="B215" s="12"/>
      <c r="C215" s="12"/>
      <c r="D215" s="12"/>
      <c r="E215" s="12"/>
      <c r="F215" s="12"/>
      <c r="G215" s="12"/>
      <c r="H215" s="12"/>
    </row>
    <row r="216" spans="2:8" ht="12.75">
      <c r="B216" s="12"/>
      <c r="C216" s="12"/>
      <c r="D216" s="12"/>
      <c r="E216" s="12"/>
      <c r="F216" s="12"/>
      <c r="G216" s="12"/>
      <c r="H216" s="12"/>
    </row>
    <row r="217" spans="2:8" ht="12.75">
      <c r="B217" s="12"/>
      <c r="C217" s="12"/>
      <c r="D217" s="12"/>
      <c r="E217" s="12"/>
      <c r="F217" s="12"/>
      <c r="G217" s="12"/>
      <c r="H217" s="12"/>
    </row>
    <row r="218" ht="12.75">
      <c r="H218" s="12"/>
    </row>
    <row r="219" ht="12.75">
      <c r="H219" s="12"/>
    </row>
    <row r="220" ht="12.75">
      <c r="H220" s="12"/>
    </row>
    <row r="221" ht="12.75">
      <c r="H221" s="12"/>
    </row>
    <row r="222" ht="12.75">
      <c r="H222" s="12"/>
    </row>
    <row r="223" ht="12.75">
      <c r="H223" s="12"/>
    </row>
    <row r="224" ht="12.75">
      <c r="H224" s="12"/>
    </row>
    <row r="225" ht="12.75">
      <c r="H225" s="12"/>
    </row>
    <row r="226" ht="12.75">
      <c r="H226" s="12"/>
    </row>
    <row r="227" ht="12.75">
      <c r="H227" s="12"/>
    </row>
    <row r="228" ht="12.75">
      <c r="H228" s="12"/>
    </row>
    <row r="229" ht="12.75">
      <c r="H229" s="12"/>
    </row>
  </sheetData>
  <mergeCells count="2">
    <mergeCell ref="A3:G3"/>
    <mergeCell ref="B4:G4"/>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2:BL237"/>
  <sheetViews>
    <sheetView workbookViewId="0" topLeftCell="A1">
      <pane xSplit="1" ySplit="7" topLeftCell="B8" activePane="bottomRight" state="frozen"/>
      <selection pane="topLeft" activeCell="A1" sqref="A1"/>
      <selection pane="topRight" activeCell="B1" sqref="B1"/>
      <selection pane="bottomLeft" activeCell="A9" sqref="A9"/>
      <selection pane="bottomRight" activeCell="A4" sqref="A4:S30"/>
    </sheetView>
  </sheetViews>
  <sheetFormatPr defaultColWidth="11.421875" defaultRowHeight="12.75"/>
  <cols>
    <col min="1" max="19" width="7.28125" style="1" customWidth="1"/>
    <col min="20" max="21" width="10.28125" style="1" customWidth="1"/>
    <col min="22" max="22" width="9.7109375" style="1" customWidth="1"/>
    <col min="23" max="26" width="11.7109375" style="1" customWidth="1"/>
    <col min="27" max="16384" width="11.421875" style="1" customWidth="1"/>
  </cols>
  <sheetData>
    <row r="2" spans="2:21" ht="12.75">
      <c r="B2" s="2"/>
      <c r="C2" s="2"/>
      <c r="D2" s="2"/>
      <c r="E2" s="2"/>
      <c r="F2" s="2"/>
      <c r="G2" s="2"/>
      <c r="H2" s="2"/>
      <c r="I2" s="2"/>
      <c r="J2" s="2"/>
      <c r="K2" s="2"/>
      <c r="L2" s="2"/>
      <c r="M2" s="2"/>
      <c r="N2" s="2"/>
      <c r="O2" s="2"/>
      <c r="P2" s="2"/>
      <c r="Q2" s="2"/>
      <c r="R2" s="2"/>
      <c r="S2" s="2"/>
      <c r="T2" s="2"/>
      <c r="U2" s="2"/>
    </row>
    <row r="3" ht="13.5" thickBot="1"/>
    <row r="4" spans="1:21" ht="19.5" customHeight="1" thickTop="1">
      <c r="A4" s="628" t="s">
        <v>196</v>
      </c>
      <c r="B4" s="629"/>
      <c r="C4" s="629"/>
      <c r="D4" s="629"/>
      <c r="E4" s="629"/>
      <c r="F4" s="629"/>
      <c r="G4" s="629"/>
      <c r="H4" s="629"/>
      <c r="I4" s="629"/>
      <c r="J4" s="629"/>
      <c r="K4" s="629"/>
      <c r="L4" s="629"/>
      <c r="M4" s="629"/>
      <c r="N4" s="629"/>
      <c r="O4" s="629"/>
      <c r="P4" s="629"/>
      <c r="Q4" s="629"/>
      <c r="R4" s="629"/>
      <c r="S4" s="630"/>
      <c r="T4" s="30"/>
      <c r="U4" s="30"/>
    </row>
    <row r="5" spans="1:21" ht="9.75" customHeight="1">
      <c r="A5" s="29"/>
      <c r="B5" s="30"/>
      <c r="C5" s="30"/>
      <c r="D5" s="30"/>
      <c r="E5" s="30"/>
      <c r="F5" s="30"/>
      <c r="G5" s="30"/>
      <c r="H5" s="30"/>
      <c r="I5" s="30"/>
      <c r="J5" s="30"/>
      <c r="K5" s="30"/>
      <c r="L5" s="30"/>
      <c r="M5" s="30"/>
      <c r="N5" s="30"/>
      <c r="O5" s="30"/>
      <c r="P5" s="30"/>
      <c r="Q5" s="30"/>
      <c r="R5" s="30"/>
      <c r="S5" s="32"/>
      <c r="T5" s="30"/>
      <c r="U5" s="30"/>
    </row>
    <row r="6" spans="1:64" ht="39.75" customHeight="1">
      <c r="A6" s="3"/>
      <c r="B6" s="610" t="s">
        <v>394</v>
      </c>
      <c r="C6" s="610"/>
      <c r="D6" s="610"/>
      <c r="E6" s="610"/>
      <c r="F6" s="610"/>
      <c r="G6" s="610"/>
      <c r="H6" s="610"/>
      <c r="I6" s="674" t="s">
        <v>395</v>
      </c>
      <c r="J6" s="610"/>
      <c r="K6" s="610"/>
      <c r="L6" s="612"/>
      <c r="M6" s="610" t="s">
        <v>396</v>
      </c>
      <c r="N6" s="610"/>
      <c r="O6" s="610"/>
      <c r="P6" s="610"/>
      <c r="Q6" s="610"/>
      <c r="R6" s="610"/>
      <c r="S6" s="611"/>
      <c r="T6" s="52"/>
      <c r="U6" s="52"/>
      <c r="W6" s="643" t="s">
        <v>387</v>
      </c>
      <c r="X6" s="610"/>
      <c r="Y6" s="610"/>
      <c r="Z6" s="611"/>
      <c r="AA6" s="610" t="s">
        <v>388</v>
      </c>
      <c r="AB6" s="610"/>
      <c r="AC6" s="610"/>
      <c r="AD6" s="610"/>
      <c r="AE6" s="643" t="s">
        <v>389</v>
      </c>
      <c r="AF6" s="610"/>
      <c r="AG6" s="610"/>
      <c r="AH6" s="611"/>
      <c r="AI6" s="675" t="s">
        <v>391</v>
      </c>
      <c r="AJ6" s="675"/>
      <c r="AK6" s="675"/>
      <c r="AL6" s="675"/>
      <c r="AM6" s="643" t="s">
        <v>390</v>
      </c>
      <c r="AN6" s="610"/>
      <c r="AO6" s="610"/>
      <c r="AP6" s="611"/>
      <c r="AQ6" s="643" t="s">
        <v>392</v>
      </c>
      <c r="AR6" s="610"/>
      <c r="AS6" s="610"/>
      <c r="AT6" s="611"/>
      <c r="AU6" s="643" t="s">
        <v>393</v>
      </c>
      <c r="AV6" s="610"/>
      <c r="AW6" s="610"/>
      <c r="AX6" s="611"/>
      <c r="AY6" s="643" t="s">
        <v>330</v>
      </c>
      <c r="AZ6" s="610"/>
      <c r="BA6" s="610"/>
      <c r="BB6" s="611"/>
      <c r="BC6" s="643" t="s">
        <v>334</v>
      </c>
      <c r="BD6" s="610"/>
      <c r="BE6" s="610"/>
      <c r="BF6" s="611"/>
      <c r="BG6" s="643" t="s">
        <v>348</v>
      </c>
      <c r="BH6" s="670"/>
      <c r="BI6" s="670"/>
      <c r="BJ6" s="670"/>
      <c r="BK6" s="670"/>
      <c r="BL6" s="671"/>
    </row>
    <row r="7" spans="1:64" ht="69.75" customHeight="1">
      <c r="A7" s="81" t="s">
        <v>379</v>
      </c>
      <c r="B7" s="82" t="s">
        <v>380</v>
      </c>
      <c r="C7" s="78" t="s">
        <v>341</v>
      </c>
      <c r="D7" s="78" t="s">
        <v>343</v>
      </c>
      <c r="E7" s="78" t="s">
        <v>397</v>
      </c>
      <c r="F7" s="78" t="s">
        <v>342</v>
      </c>
      <c r="G7" s="78" t="s">
        <v>344</v>
      </c>
      <c r="H7" s="79" t="s">
        <v>345</v>
      </c>
      <c r="I7" s="82" t="s">
        <v>380</v>
      </c>
      <c r="J7" s="78" t="s">
        <v>341</v>
      </c>
      <c r="K7" s="78" t="s">
        <v>346</v>
      </c>
      <c r="L7" s="80" t="s">
        <v>397</v>
      </c>
      <c r="M7" s="83" t="s">
        <v>380</v>
      </c>
      <c r="N7" s="78" t="s">
        <v>341</v>
      </c>
      <c r="O7" s="78" t="s">
        <v>343</v>
      </c>
      <c r="P7" s="78" t="s">
        <v>397</v>
      </c>
      <c r="Q7" s="78" t="s">
        <v>342</v>
      </c>
      <c r="R7" s="78" t="s">
        <v>344</v>
      </c>
      <c r="S7" s="142" t="s">
        <v>345</v>
      </c>
      <c r="T7" s="53"/>
      <c r="U7" s="53"/>
      <c r="W7" s="66" t="s">
        <v>380</v>
      </c>
      <c r="X7" s="58" t="s">
        <v>332</v>
      </c>
      <c r="Y7" s="58" t="s">
        <v>333</v>
      </c>
      <c r="Z7" s="63" t="s">
        <v>383</v>
      </c>
      <c r="AA7" s="48" t="s">
        <v>380</v>
      </c>
      <c r="AB7" s="58" t="s">
        <v>332</v>
      </c>
      <c r="AC7" s="58" t="s">
        <v>333</v>
      </c>
      <c r="AD7" s="58" t="s">
        <v>383</v>
      </c>
      <c r="AE7" s="66" t="s">
        <v>380</v>
      </c>
      <c r="AF7" s="58" t="s">
        <v>381</v>
      </c>
      <c r="AG7" s="58" t="s">
        <v>382</v>
      </c>
      <c r="AH7" s="63" t="s">
        <v>383</v>
      </c>
      <c r="AI7" s="48" t="s">
        <v>380</v>
      </c>
      <c r="AJ7" s="58" t="s">
        <v>381</v>
      </c>
      <c r="AK7" s="58" t="s">
        <v>382</v>
      </c>
      <c r="AL7" s="58" t="s">
        <v>383</v>
      </c>
      <c r="AM7" s="66" t="s">
        <v>380</v>
      </c>
      <c r="AN7" s="58" t="s">
        <v>381</v>
      </c>
      <c r="AO7" s="58" t="s">
        <v>382</v>
      </c>
      <c r="AP7" s="63" t="s">
        <v>383</v>
      </c>
      <c r="AQ7" s="66" t="s">
        <v>380</v>
      </c>
      <c r="AR7" s="58" t="s">
        <v>381</v>
      </c>
      <c r="AS7" s="58" t="s">
        <v>382</v>
      </c>
      <c r="AT7" s="63" t="s">
        <v>383</v>
      </c>
      <c r="AU7" s="66" t="s">
        <v>380</v>
      </c>
      <c r="AV7" s="58" t="s">
        <v>381</v>
      </c>
      <c r="AW7" s="58" t="s">
        <v>382</v>
      </c>
      <c r="AX7" s="63" t="s">
        <v>383</v>
      </c>
      <c r="AY7" s="66" t="s">
        <v>380</v>
      </c>
      <c r="AZ7" s="58" t="s">
        <v>332</v>
      </c>
      <c r="BA7" s="58" t="s">
        <v>333</v>
      </c>
      <c r="BB7" s="63" t="s">
        <v>383</v>
      </c>
      <c r="BC7" s="66" t="s">
        <v>380</v>
      </c>
      <c r="BD7" s="58" t="s">
        <v>381</v>
      </c>
      <c r="BE7" s="58" t="s">
        <v>382</v>
      </c>
      <c r="BF7" s="63" t="s">
        <v>383</v>
      </c>
      <c r="BG7" s="58" t="s">
        <v>335</v>
      </c>
      <c r="BH7" s="58" t="s">
        <v>336</v>
      </c>
      <c r="BI7" s="138" t="s">
        <v>337</v>
      </c>
      <c r="BJ7" s="139" t="s">
        <v>338</v>
      </c>
      <c r="BK7" s="75" t="s">
        <v>339</v>
      </c>
      <c r="BL7" s="110" t="s">
        <v>340</v>
      </c>
    </row>
    <row r="8" spans="1:64" ht="19.5" customHeight="1">
      <c r="A8" s="9">
        <v>2005</v>
      </c>
      <c r="B8" s="23">
        <f>W8+AA8+AM8+AQ8-AU8</f>
        <v>496.12699999999995</v>
      </c>
      <c r="C8" s="17">
        <f aca="true" t="shared" si="0" ref="C8:D12">AZ8-BK8</f>
        <v>147.00499999999997</v>
      </c>
      <c r="D8" s="17">
        <f t="shared" si="0"/>
        <v>0</v>
      </c>
      <c r="E8" s="24">
        <f aca="true" t="shared" si="1" ref="E8:E13">(C8+D8)/B8</f>
        <v>0.2963051799236889</v>
      </c>
      <c r="F8" s="17">
        <f aca="true" t="shared" si="2" ref="F8:G12">BK8</f>
        <v>5.234000000000037</v>
      </c>
      <c r="G8" s="17">
        <f t="shared" si="2"/>
        <v>12.8</v>
      </c>
      <c r="H8" s="22">
        <f aca="true" t="shared" si="3" ref="H8:H13">(F8+G8)/B8</f>
        <v>0.03634956372057969</v>
      </c>
      <c r="I8" s="64">
        <f aca="true" t="shared" si="4" ref="I8:K11">AE8+AI8</f>
        <v>170.071</v>
      </c>
      <c r="J8" s="17">
        <f t="shared" si="4"/>
        <v>43.737</v>
      </c>
      <c r="K8" s="17">
        <f t="shared" si="4"/>
        <v>31.215</v>
      </c>
      <c r="L8" s="65">
        <f aca="true" t="shared" si="5" ref="L8:L13">(J8+K8)/I8</f>
        <v>0.4407100563882143</v>
      </c>
      <c r="M8" s="23">
        <v>666.198</v>
      </c>
      <c r="N8" s="6">
        <f aca="true" t="shared" si="6" ref="N8:O12">C8+J8</f>
        <v>190.74199999999996</v>
      </c>
      <c r="O8" s="6">
        <f t="shared" si="6"/>
        <v>31.215</v>
      </c>
      <c r="P8" s="70">
        <f aca="true" t="shared" si="7" ref="P8:P13">(N8+O8)/M8</f>
        <v>0.3331697183119733</v>
      </c>
      <c r="Q8" s="17">
        <f aca="true" t="shared" si="8" ref="Q8:R12">F8</f>
        <v>5.234000000000037</v>
      </c>
      <c r="R8" s="17">
        <f t="shared" si="8"/>
        <v>12.8</v>
      </c>
      <c r="S8" s="47">
        <f aca="true" t="shared" si="9" ref="S8:S13">(Q8+R8)/M8</f>
        <v>0.02707003023125263</v>
      </c>
      <c r="T8" s="24"/>
      <c r="U8" s="24"/>
      <c r="V8" s="40"/>
      <c r="W8" s="68">
        <v>427.691</v>
      </c>
      <c r="X8" s="17">
        <v>128.981</v>
      </c>
      <c r="Y8" s="17">
        <v>11.908</v>
      </c>
      <c r="Z8" s="39">
        <f>(X8+Y8)/W8</f>
        <v>0.32941773383120054</v>
      </c>
      <c r="AA8" s="23">
        <v>31.308</v>
      </c>
      <c r="AB8" s="17">
        <v>12.166</v>
      </c>
      <c r="AC8" s="17">
        <v>0.892</v>
      </c>
      <c r="AD8" s="24">
        <f>(AB8+AC8)/AA8</f>
        <v>0.4170818960010221</v>
      </c>
      <c r="AE8" s="68">
        <v>156.811</v>
      </c>
      <c r="AF8" s="17">
        <v>40.182</v>
      </c>
      <c r="AG8" s="17">
        <v>31.215</v>
      </c>
      <c r="AH8" s="39">
        <f>(AF8+AG8)/AE8</f>
        <v>0.4553060690895409</v>
      </c>
      <c r="AI8" s="23">
        <v>13.26</v>
      </c>
      <c r="AJ8" s="17">
        <v>3.555</v>
      </c>
      <c r="AK8" s="17">
        <v>0</v>
      </c>
      <c r="AL8" s="24">
        <f>(AJ8+AK8)/AI8</f>
        <v>0.2680995475113122</v>
      </c>
      <c r="AM8" s="67">
        <v>31.295</v>
      </c>
      <c r="AN8" s="59">
        <v>9.05</v>
      </c>
      <c r="AO8" s="17">
        <v>0</v>
      </c>
      <c r="AP8" s="39">
        <f>AN8/AM8</f>
        <v>0.28918357565106245</v>
      </c>
      <c r="AQ8" s="67">
        <v>6.931</v>
      </c>
      <c r="AR8" s="17">
        <v>2.426</v>
      </c>
      <c r="AS8" s="17">
        <v>0</v>
      </c>
      <c r="AT8" s="39">
        <f>AR8/AQ8</f>
        <v>0.35002164189871593</v>
      </c>
      <c r="AU8" s="67">
        <v>1.098</v>
      </c>
      <c r="AV8" s="17">
        <v>0.384</v>
      </c>
      <c r="AW8" s="17">
        <v>0</v>
      </c>
      <c r="AX8" s="39">
        <f>AV8/AU8</f>
        <v>0.34972677595628415</v>
      </c>
      <c r="AY8" s="67">
        <f aca="true" t="shared" si="10" ref="AY8:BA12">W8+AA8+AM8+AQ8-AU8</f>
        <v>496.12699999999995</v>
      </c>
      <c r="AZ8" s="17">
        <f t="shared" si="10"/>
        <v>152.239</v>
      </c>
      <c r="BA8" s="17">
        <f t="shared" si="10"/>
        <v>12.799999999999999</v>
      </c>
      <c r="BB8" s="39">
        <f>(AZ8+BA8)/AY8</f>
        <v>0.33265474364426856</v>
      </c>
      <c r="BC8" s="67">
        <f aca="true" t="shared" si="11" ref="BC8:BE12">AE8+AI8</f>
        <v>170.071</v>
      </c>
      <c r="BD8" s="17">
        <f t="shared" si="11"/>
        <v>43.737</v>
      </c>
      <c r="BE8" s="17">
        <f t="shared" si="11"/>
        <v>31.215</v>
      </c>
      <c r="BF8" s="39">
        <f>(BD8+BE8)/BC8</f>
        <v>0.4407100563882143</v>
      </c>
      <c r="BG8" s="17">
        <f aca="true" t="shared" si="12" ref="BG8:BH12">X8+AB8+AF8+AJ8+AN8+AR8-AV8</f>
        <v>195.97600000000003</v>
      </c>
      <c r="BH8" s="17">
        <f t="shared" si="12"/>
        <v>44.015</v>
      </c>
      <c r="BI8" s="140">
        <v>190.742</v>
      </c>
      <c r="BJ8" s="141">
        <v>31.215</v>
      </c>
      <c r="BK8" s="17">
        <f aca="true" t="shared" si="13" ref="BK8:BL12">BG8-BI8</f>
        <v>5.234000000000037</v>
      </c>
      <c r="BL8" s="137">
        <f t="shared" si="13"/>
        <v>12.8</v>
      </c>
    </row>
    <row r="9" spans="1:64" ht="19.5" customHeight="1">
      <c r="A9" s="9">
        <f>A8+1</f>
        <v>2006</v>
      </c>
      <c r="B9" s="23">
        <f>W9+AA9+AM9+AQ9-AU9</f>
        <v>520.7340000000002</v>
      </c>
      <c r="C9" s="17">
        <f t="shared" si="0"/>
        <v>155.292</v>
      </c>
      <c r="D9" s="17">
        <f t="shared" si="0"/>
        <v>0</v>
      </c>
      <c r="E9" s="24">
        <f t="shared" si="1"/>
        <v>0.29821751604465996</v>
      </c>
      <c r="F9" s="17">
        <f t="shared" si="2"/>
        <v>5.693999999999988</v>
      </c>
      <c r="G9" s="17">
        <f t="shared" si="2"/>
        <v>10.943999999999999</v>
      </c>
      <c r="H9" s="22">
        <f t="shared" si="3"/>
        <v>0.031951053704962575</v>
      </c>
      <c r="I9" s="64">
        <f t="shared" si="4"/>
        <v>175.03699999999998</v>
      </c>
      <c r="J9" s="17">
        <f t="shared" si="4"/>
        <v>45.256</v>
      </c>
      <c r="K9" s="17">
        <f t="shared" si="4"/>
        <v>31.947</v>
      </c>
      <c r="L9" s="65">
        <f t="shared" si="5"/>
        <v>0.4410667458880123</v>
      </c>
      <c r="M9" s="23">
        <v>695.771</v>
      </c>
      <c r="N9" s="6">
        <f t="shared" si="6"/>
        <v>200.548</v>
      </c>
      <c r="O9" s="6">
        <f t="shared" si="6"/>
        <v>31.947</v>
      </c>
      <c r="P9" s="71">
        <f t="shared" si="7"/>
        <v>0.3341544847370759</v>
      </c>
      <c r="Q9" s="17">
        <f t="shared" si="8"/>
        <v>5.693999999999988</v>
      </c>
      <c r="R9" s="17">
        <f t="shared" si="8"/>
        <v>10.943999999999999</v>
      </c>
      <c r="S9" s="47">
        <f t="shared" si="9"/>
        <v>0.02391304035379455</v>
      </c>
      <c r="T9" s="24"/>
      <c r="U9" s="24"/>
      <c r="V9" s="27"/>
      <c r="W9" s="68">
        <v>449.362</v>
      </c>
      <c r="X9" s="17">
        <v>136.965</v>
      </c>
      <c r="Y9" s="17">
        <v>10.061</v>
      </c>
      <c r="Z9" s="39">
        <f>(X9+Y9)/W9</f>
        <v>0.32718832478046656</v>
      </c>
      <c r="AA9" s="23">
        <v>33.379</v>
      </c>
      <c r="AB9" s="17">
        <v>12.796</v>
      </c>
      <c r="AC9" s="17">
        <v>0.883</v>
      </c>
      <c r="AD9" s="24">
        <f>(AB9+AC9)/AA9</f>
        <v>0.4098085622696905</v>
      </c>
      <c r="AE9" s="68">
        <v>161.039</v>
      </c>
      <c r="AF9" s="17">
        <v>41.503</v>
      </c>
      <c r="AG9" s="17">
        <v>31.947</v>
      </c>
      <c r="AH9" s="39">
        <f>(AF9+AG9)/AE9</f>
        <v>0.45610069610467036</v>
      </c>
      <c r="AI9" s="23">
        <v>13.998</v>
      </c>
      <c r="AJ9" s="17">
        <v>3.753</v>
      </c>
      <c r="AK9" s="17">
        <v>0</v>
      </c>
      <c r="AL9" s="24">
        <f>(AJ9+AK9)/AI9</f>
        <v>0.26810972996142307</v>
      </c>
      <c r="AM9" s="67">
        <v>32.082</v>
      </c>
      <c r="AN9" s="17">
        <v>9.156</v>
      </c>
      <c r="AO9" s="17">
        <v>0</v>
      </c>
      <c r="AP9" s="39">
        <f>AN9/AM9</f>
        <v>0.28539367869833554</v>
      </c>
      <c r="AQ9" s="67">
        <v>6.951</v>
      </c>
      <c r="AR9" s="17">
        <v>2.433</v>
      </c>
      <c r="AS9" s="17">
        <v>0</v>
      </c>
      <c r="AT9" s="39">
        <f>AR9/AQ9</f>
        <v>0.3500215796288304</v>
      </c>
      <c r="AU9" s="67">
        <v>1.04</v>
      </c>
      <c r="AV9" s="17">
        <v>0.364</v>
      </c>
      <c r="AW9" s="17">
        <v>0</v>
      </c>
      <c r="AX9" s="39">
        <f>AV9/AU9</f>
        <v>0.35</v>
      </c>
      <c r="AY9" s="67">
        <f t="shared" si="10"/>
        <v>520.7340000000002</v>
      </c>
      <c r="AZ9" s="17">
        <f t="shared" si="10"/>
        <v>160.986</v>
      </c>
      <c r="BA9" s="17">
        <f t="shared" si="10"/>
        <v>10.943999999999999</v>
      </c>
      <c r="BB9" s="39">
        <f>(AZ9+BA9)/AY9</f>
        <v>0.3301685697496225</v>
      </c>
      <c r="BC9" s="67">
        <f t="shared" si="11"/>
        <v>175.03699999999998</v>
      </c>
      <c r="BD9" s="17">
        <f t="shared" si="11"/>
        <v>45.256</v>
      </c>
      <c r="BE9" s="17">
        <f t="shared" si="11"/>
        <v>31.947</v>
      </c>
      <c r="BF9" s="39">
        <f>(BD9+BE9)/BC9</f>
        <v>0.4410667458880123</v>
      </c>
      <c r="BG9" s="17">
        <f t="shared" si="12"/>
        <v>206.242</v>
      </c>
      <c r="BH9" s="17">
        <f t="shared" si="12"/>
        <v>42.891</v>
      </c>
      <c r="BI9" s="140">
        <v>200.548</v>
      </c>
      <c r="BJ9" s="141">
        <v>31.947</v>
      </c>
      <c r="BK9" s="17">
        <f t="shared" si="13"/>
        <v>5.693999999999988</v>
      </c>
      <c r="BL9" s="137">
        <f t="shared" si="13"/>
        <v>10.943999999999999</v>
      </c>
    </row>
    <row r="10" spans="1:64" ht="19.5" customHeight="1">
      <c r="A10" s="9">
        <f>A9+1</f>
        <v>2007</v>
      </c>
      <c r="B10" s="23">
        <f>W10+AA10+AM10+AQ10-AU10</f>
        <v>544.24</v>
      </c>
      <c r="C10" s="17">
        <f t="shared" si="0"/>
        <v>160.39499999999998</v>
      </c>
      <c r="D10" s="17">
        <f t="shared" si="0"/>
        <v>0</v>
      </c>
      <c r="E10" s="24">
        <f t="shared" si="1"/>
        <v>0.29471372923710126</v>
      </c>
      <c r="F10" s="17">
        <f t="shared" si="2"/>
        <v>5.6410000000000196</v>
      </c>
      <c r="G10" s="17">
        <f t="shared" si="2"/>
        <v>11.396</v>
      </c>
      <c r="H10" s="22">
        <f t="shared" si="3"/>
        <v>0.0313042040276349</v>
      </c>
      <c r="I10" s="64">
        <f t="shared" si="4"/>
        <v>180.78</v>
      </c>
      <c r="J10" s="17">
        <f t="shared" si="4"/>
        <v>46.908</v>
      </c>
      <c r="K10" s="17">
        <f t="shared" si="4"/>
        <v>33.15</v>
      </c>
      <c r="L10" s="65">
        <f t="shared" si="5"/>
        <v>0.4428476601393959</v>
      </c>
      <c r="M10" s="23">
        <v>725.02</v>
      </c>
      <c r="N10" s="6">
        <f t="shared" si="6"/>
        <v>207.303</v>
      </c>
      <c r="O10" s="6">
        <f t="shared" si="6"/>
        <v>33.15</v>
      </c>
      <c r="P10" s="71">
        <f t="shared" si="7"/>
        <v>0.33165016137485864</v>
      </c>
      <c r="Q10" s="17">
        <f t="shared" si="8"/>
        <v>5.6410000000000196</v>
      </c>
      <c r="R10" s="17">
        <f t="shared" si="8"/>
        <v>11.396</v>
      </c>
      <c r="S10" s="47">
        <f t="shared" si="9"/>
        <v>0.02349866210587297</v>
      </c>
      <c r="T10" s="24"/>
      <c r="U10" s="24"/>
      <c r="V10" s="27"/>
      <c r="W10" s="68">
        <v>469.992</v>
      </c>
      <c r="X10" s="17">
        <v>141.424</v>
      </c>
      <c r="Y10" s="17">
        <v>10.511</v>
      </c>
      <c r="Z10" s="39">
        <f>(X10+Y10)/W10</f>
        <v>0.32327145993974366</v>
      </c>
      <c r="AA10" s="23">
        <v>34.606</v>
      </c>
      <c r="AB10" s="17">
        <v>13.193</v>
      </c>
      <c r="AC10" s="17">
        <v>0.885</v>
      </c>
      <c r="AD10" s="24">
        <f>(AB10+AC10)/AA10</f>
        <v>0.4068080679650927</v>
      </c>
      <c r="AE10" s="68">
        <v>165.621</v>
      </c>
      <c r="AF10" s="17">
        <v>42.965</v>
      </c>
      <c r="AG10" s="17">
        <v>33.15</v>
      </c>
      <c r="AH10" s="39">
        <f>(AF10+AG10)/AE10</f>
        <v>0.45957336328122644</v>
      </c>
      <c r="AI10" s="23">
        <v>15.159</v>
      </c>
      <c r="AJ10" s="17">
        <v>3.943</v>
      </c>
      <c r="AK10" s="17">
        <v>0</v>
      </c>
      <c r="AL10" s="24">
        <f>(AJ10+AK10)/AI10</f>
        <v>0.2601095059040834</v>
      </c>
      <c r="AM10" s="67">
        <v>33.541</v>
      </c>
      <c r="AN10" s="17">
        <v>9.284</v>
      </c>
      <c r="AO10" s="17">
        <v>0</v>
      </c>
      <c r="AP10" s="39">
        <f>AN10/AM10</f>
        <v>0.27679556363853197</v>
      </c>
      <c r="AQ10" s="67">
        <v>7.161</v>
      </c>
      <c r="AR10" s="17">
        <v>2.506</v>
      </c>
      <c r="AS10" s="17">
        <v>0</v>
      </c>
      <c r="AT10" s="39">
        <f>AR10/AQ10</f>
        <v>0.3499511241446725</v>
      </c>
      <c r="AU10" s="67">
        <v>1.06</v>
      </c>
      <c r="AV10" s="17">
        <v>0.371</v>
      </c>
      <c r="AW10" s="17">
        <v>0</v>
      </c>
      <c r="AX10" s="39">
        <f>AV10/AU10</f>
        <v>0.35</v>
      </c>
      <c r="AY10" s="67">
        <f t="shared" si="10"/>
        <v>544.24</v>
      </c>
      <c r="AZ10" s="17">
        <f t="shared" si="10"/>
        <v>166.036</v>
      </c>
      <c r="BA10" s="17">
        <f t="shared" si="10"/>
        <v>11.395999999999999</v>
      </c>
      <c r="BB10" s="39">
        <f>(AZ10+BA10)/AY10</f>
        <v>0.3260179332647361</v>
      </c>
      <c r="BC10" s="67">
        <f t="shared" si="11"/>
        <v>180.78</v>
      </c>
      <c r="BD10" s="17">
        <f t="shared" si="11"/>
        <v>46.908</v>
      </c>
      <c r="BE10" s="17">
        <f t="shared" si="11"/>
        <v>33.15</v>
      </c>
      <c r="BF10" s="39">
        <f>(BD10+BE10)/BC10</f>
        <v>0.4428476601393959</v>
      </c>
      <c r="BG10" s="17">
        <f t="shared" si="12"/>
        <v>212.94400000000002</v>
      </c>
      <c r="BH10" s="17">
        <f t="shared" si="12"/>
        <v>44.546</v>
      </c>
      <c r="BI10" s="140">
        <v>207.303</v>
      </c>
      <c r="BJ10" s="141">
        <v>33.15</v>
      </c>
      <c r="BK10" s="17">
        <f t="shared" si="13"/>
        <v>5.6410000000000196</v>
      </c>
      <c r="BL10" s="137">
        <f t="shared" si="13"/>
        <v>11.396</v>
      </c>
    </row>
    <row r="11" spans="1:64" ht="19.5" customHeight="1">
      <c r="A11" s="9">
        <v>2008</v>
      </c>
      <c r="B11" s="23">
        <f>W11+AA11+AM11+AQ11-AU11</f>
        <v>563.046</v>
      </c>
      <c r="C11" s="17">
        <f t="shared" si="0"/>
        <v>165.938</v>
      </c>
      <c r="D11" s="17">
        <f t="shared" si="0"/>
        <v>0</v>
      </c>
      <c r="E11" s="24">
        <f t="shared" si="1"/>
        <v>0.29471481903787605</v>
      </c>
      <c r="F11" s="17">
        <f t="shared" si="2"/>
        <v>5.610000000000014</v>
      </c>
      <c r="G11" s="17">
        <f t="shared" si="2"/>
        <v>11.852000000000004</v>
      </c>
      <c r="H11" s="22">
        <f t="shared" si="3"/>
        <v>0.031013451831644334</v>
      </c>
      <c r="I11" s="64">
        <f t="shared" si="4"/>
        <v>184.30800000000002</v>
      </c>
      <c r="J11" s="17">
        <f t="shared" si="4"/>
        <v>47.875</v>
      </c>
      <c r="K11" s="17">
        <f t="shared" si="4"/>
        <v>34.718</v>
      </c>
      <c r="L11" s="65">
        <f t="shared" si="5"/>
        <v>0.44812487792173966</v>
      </c>
      <c r="M11" s="23">
        <v>747.354</v>
      </c>
      <c r="N11" s="6">
        <f t="shared" si="6"/>
        <v>213.813</v>
      </c>
      <c r="O11" s="6">
        <f t="shared" si="6"/>
        <v>34.718</v>
      </c>
      <c r="P11" s="71">
        <f t="shared" si="7"/>
        <v>0.3325478956424934</v>
      </c>
      <c r="Q11" s="17">
        <f t="shared" si="8"/>
        <v>5.610000000000014</v>
      </c>
      <c r="R11" s="17">
        <f t="shared" si="8"/>
        <v>11.852000000000004</v>
      </c>
      <c r="S11" s="47">
        <f t="shared" si="9"/>
        <v>0.02336509873500378</v>
      </c>
      <c r="T11" s="24"/>
      <c r="U11" s="24"/>
      <c r="V11" s="27"/>
      <c r="W11" s="68">
        <v>487.382</v>
      </c>
      <c r="X11" s="17">
        <v>146.184</v>
      </c>
      <c r="Y11" s="17">
        <v>11.001</v>
      </c>
      <c r="Z11" s="39">
        <f>(X11+Y11)/W11</f>
        <v>0.3225088329072473</v>
      </c>
      <c r="AA11" s="23">
        <v>34.192</v>
      </c>
      <c r="AB11" s="17">
        <v>13.351</v>
      </c>
      <c r="AC11" s="17">
        <v>0.851</v>
      </c>
      <c r="AD11" s="24">
        <f>(AB11+AC11)/AA11</f>
        <v>0.4153603182030885</v>
      </c>
      <c r="AE11" s="68">
        <v>168.741</v>
      </c>
      <c r="AF11" s="17">
        <v>43.809</v>
      </c>
      <c r="AG11" s="17">
        <v>34.718</v>
      </c>
      <c r="AH11" s="39">
        <f>(AF11+AG11)/AE11</f>
        <v>0.46537000491878083</v>
      </c>
      <c r="AI11" s="23">
        <v>15.567</v>
      </c>
      <c r="AJ11" s="17">
        <v>4.066</v>
      </c>
      <c r="AK11" s="17">
        <v>0</v>
      </c>
      <c r="AL11" s="24">
        <f>(AJ11+AK11)/AI11</f>
        <v>0.2611935504593049</v>
      </c>
      <c r="AM11" s="67">
        <v>35.077</v>
      </c>
      <c r="AN11" s="17">
        <v>9.775</v>
      </c>
      <c r="AO11" s="17">
        <v>0</v>
      </c>
      <c r="AP11" s="39">
        <f>AN11/AM11</f>
        <v>0.27867263448983665</v>
      </c>
      <c r="AQ11" s="67">
        <v>7.402</v>
      </c>
      <c r="AR11" s="17">
        <v>2.591</v>
      </c>
      <c r="AS11" s="17">
        <v>0</v>
      </c>
      <c r="AT11" s="39">
        <f>AR11/AQ11</f>
        <v>0.35004052958659826</v>
      </c>
      <c r="AU11" s="67">
        <v>1.007</v>
      </c>
      <c r="AV11" s="17">
        <v>0.353</v>
      </c>
      <c r="AW11" s="17">
        <v>0</v>
      </c>
      <c r="AX11" s="39">
        <f>AV11/AU11</f>
        <v>0.35054617676266137</v>
      </c>
      <c r="AY11" s="67">
        <f t="shared" si="10"/>
        <v>563.046</v>
      </c>
      <c r="AZ11" s="17">
        <f t="shared" si="10"/>
        <v>171.548</v>
      </c>
      <c r="BA11" s="17">
        <f t="shared" si="10"/>
        <v>11.852</v>
      </c>
      <c r="BB11" s="39">
        <f>(AZ11+BA11)/AY11</f>
        <v>0.3257282708695204</v>
      </c>
      <c r="BC11" s="67">
        <f t="shared" si="11"/>
        <v>184.30800000000002</v>
      </c>
      <c r="BD11" s="17">
        <f t="shared" si="11"/>
        <v>47.875</v>
      </c>
      <c r="BE11" s="17">
        <f t="shared" si="11"/>
        <v>34.718</v>
      </c>
      <c r="BF11" s="39">
        <f>(BD11+BE11)/BC11</f>
        <v>0.44812487792173966</v>
      </c>
      <c r="BG11" s="17">
        <f t="shared" si="12"/>
        <v>219.423</v>
      </c>
      <c r="BH11" s="17">
        <f t="shared" si="12"/>
        <v>46.57000000000001</v>
      </c>
      <c r="BI11" s="140">
        <v>213.813</v>
      </c>
      <c r="BJ11" s="141">
        <v>34.718</v>
      </c>
      <c r="BK11" s="17">
        <f t="shared" si="13"/>
        <v>5.610000000000014</v>
      </c>
      <c r="BL11" s="137">
        <f t="shared" si="13"/>
        <v>11.852000000000004</v>
      </c>
    </row>
    <row r="12" spans="1:64" ht="19.5" customHeight="1">
      <c r="A12" s="9">
        <v>2009</v>
      </c>
      <c r="B12" s="23">
        <f>W12+AA12+AM12+AQ12-AU12</f>
        <v>558.131</v>
      </c>
      <c r="C12" s="17">
        <f t="shared" si="0"/>
        <v>164.08</v>
      </c>
      <c r="D12" s="17">
        <f t="shared" si="0"/>
        <v>0</v>
      </c>
      <c r="E12" s="24">
        <f t="shared" si="1"/>
        <v>0.29398116212860426</v>
      </c>
      <c r="F12" s="17">
        <f t="shared" si="2"/>
        <v>5.4319999999999595</v>
      </c>
      <c r="G12" s="17">
        <f t="shared" si="2"/>
        <v>11.738999999999997</v>
      </c>
      <c r="H12" s="22">
        <f t="shared" si="3"/>
        <v>0.030765178784192167</v>
      </c>
      <c r="I12" s="64">
        <f>AE12+AI12</f>
        <v>189.187</v>
      </c>
      <c r="J12" s="17">
        <f>AF12+AJ12</f>
        <v>49.735</v>
      </c>
      <c r="K12" s="17">
        <f>AG12+AK12</f>
        <v>36.047</v>
      </c>
      <c r="L12" s="65">
        <f t="shared" si="5"/>
        <v>0.4534243896250799</v>
      </c>
      <c r="M12" s="23">
        <v>747.318</v>
      </c>
      <c r="N12" s="6">
        <f t="shared" si="6"/>
        <v>213.815</v>
      </c>
      <c r="O12" s="6">
        <f t="shared" si="6"/>
        <v>36.047</v>
      </c>
      <c r="P12" s="71">
        <f t="shared" si="7"/>
        <v>0.3343449508776719</v>
      </c>
      <c r="Q12" s="17">
        <f t="shared" si="8"/>
        <v>5.4319999999999595</v>
      </c>
      <c r="R12" s="17">
        <f t="shared" si="8"/>
        <v>11.738999999999997</v>
      </c>
      <c r="S12" s="47">
        <f t="shared" si="9"/>
        <v>0.022976831817245077</v>
      </c>
      <c r="T12" s="24"/>
      <c r="U12" s="15"/>
      <c r="V12" s="8"/>
      <c r="W12" s="68">
        <v>480.363</v>
      </c>
      <c r="X12" s="17">
        <v>143.326</v>
      </c>
      <c r="Y12" s="17">
        <v>10.834</v>
      </c>
      <c r="Z12" s="39">
        <f>(X12+Y12)/W12</f>
        <v>0.32092396791593025</v>
      </c>
      <c r="AA12" s="23">
        <v>35.653</v>
      </c>
      <c r="AB12" s="17">
        <v>13.868</v>
      </c>
      <c r="AC12" s="17">
        <v>0.905</v>
      </c>
      <c r="AD12" s="24">
        <f>(AB12+AC12)/AA12</f>
        <v>0.41435503323703476</v>
      </c>
      <c r="AE12" s="68">
        <v>172.858</v>
      </c>
      <c r="AF12" s="17">
        <v>45.421</v>
      </c>
      <c r="AG12" s="17">
        <v>36.047</v>
      </c>
      <c r="AH12" s="39">
        <f>(AF12+AG12)/AE12</f>
        <v>0.47130014231334383</v>
      </c>
      <c r="AI12" s="23">
        <v>16.329</v>
      </c>
      <c r="AJ12" s="17">
        <v>4.314</v>
      </c>
      <c r="AK12" s="17">
        <v>0</v>
      </c>
      <c r="AL12" s="24">
        <f>(AJ12+AK12)/AI12</f>
        <v>0.26419254087819216</v>
      </c>
      <c r="AM12" s="67">
        <v>35.504</v>
      </c>
      <c r="AN12" s="17">
        <v>10.004</v>
      </c>
      <c r="AO12" s="17">
        <v>0</v>
      </c>
      <c r="AP12" s="39">
        <f>AN12/AM12</f>
        <v>0.2817710680486706</v>
      </c>
      <c r="AQ12" s="67">
        <v>7.617</v>
      </c>
      <c r="AR12" s="17">
        <v>2.666</v>
      </c>
      <c r="AS12" s="17">
        <v>0</v>
      </c>
      <c r="AT12" s="39">
        <f>AR12/AQ12</f>
        <v>0.350006564264146</v>
      </c>
      <c r="AU12" s="67">
        <v>1.006</v>
      </c>
      <c r="AV12" s="17">
        <v>0.352</v>
      </c>
      <c r="AW12" s="17">
        <v>0</v>
      </c>
      <c r="AX12" s="39">
        <f>AV12/AU12</f>
        <v>0.34990059642147114</v>
      </c>
      <c r="AY12" s="67">
        <f t="shared" si="10"/>
        <v>558.131</v>
      </c>
      <c r="AZ12" s="17">
        <f t="shared" si="10"/>
        <v>169.51199999999997</v>
      </c>
      <c r="BA12" s="17">
        <f t="shared" si="10"/>
        <v>11.738999999999999</v>
      </c>
      <c r="BB12" s="39">
        <f>(AZ12+BA12)/AY12</f>
        <v>0.3247463409127964</v>
      </c>
      <c r="BC12" s="67">
        <f t="shared" si="11"/>
        <v>189.187</v>
      </c>
      <c r="BD12" s="17">
        <f t="shared" si="11"/>
        <v>49.735</v>
      </c>
      <c r="BE12" s="17">
        <f t="shared" si="11"/>
        <v>36.047</v>
      </c>
      <c r="BF12" s="39">
        <f>(BD12+BE12)/BC12</f>
        <v>0.4534243896250799</v>
      </c>
      <c r="BG12" s="17">
        <f t="shared" si="12"/>
        <v>219.24699999999996</v>
      </c>
      <c r="BH12" s="17">
        <f t="shared" si="12"/>
        <v>47.785999999999994</v>
      </c>
      <c r="BI12" s="140">
        <v>213.815</v>
      </c>
      <c r="BJ12" s="141">
        <v>36.047</v>
      </c>
      <c r="BK12" s="17">
        <f t="shared" si="13"/>
        <v>5.4319999999999595</v>
      </c>
      <c r="BL12" s="137">
        <f t="shared" si="13"/>
        <v>11.738999999999997</v>
      </c>
    </row>
    <row r="13" spans="1:24" ht="19.5" customHeight="1" thickBot="1">
      <c r="A13" s="10">
        <v>2010</v>
      </c>
      <c r="B13" s="230">
        <f aca="true" t="shared" si="14" ref="B13:D15">B12*(1+B28)</f>
        <v>566.5029649999999</v>
      </c>
      <c r="C13" s="185">
        <f t="shared" si="14"/>
        <v>166.5412</v>
      </c>
      <c r="D13" s="185">
        <f t="shared" si="14"/>
        <v>0</v>
      </c>
      <c r="E13" s="43">
        <f t="shared" si="1"/>
        <v>0.29398116212860426</v>
      </c>
      <c r="F13" s="185">
        <f aca="true" t="shared" si="15" ref="F13:G15">F12*(1+F28)</f>
        <v>5.513479999999959</v>
      </c>
      <c r="G13" s="185">
        <f t="shared" si="15"/>
        <v>11.915084999999996</v>
      </c>
      <c r="H13" s="252">
        <f t="shared" si="3"/>
        <v>0.03076517878419217</v>
      </c>
      <c r="I13" s="230">
        <f aca="true" t="shared" si="16" ref="I13:K15">I12*(1+I28)</f>
        <v>192.024805</v>
      </c>
      <c r="J13" s="185">
        <f t="shared" si="16"/>
        <v>50.481024999999995</v>
      </c>
      <c r="K13" s="185">
        <f t="shared" si="16"/>
        <v>36.58770499999999</v>
      </c>
      <c r="L13" s="43">
        <f t="shared" si="5"/>
        <v>0.4534243896250799</v>
      </c>
      <c r="M13" s="203">
        <f aca="true" t="shared" si="17" ref="M13:O15">M12*(1+M28)</f>
        <v>758.5277699999999</v>
      </c>
      <c r="N13" s="185">
        <f t="shared" si="17"/>
        <v>217.02222499999996</v>
      </c>
      <c r="O13" s="185">
        <f t="shared" si="17"/>
        <v>36.58770499999999</v>
      </c>
      <c r="P13" s="43">
        <f t="shared" si="7"/>
        <v>0.33434495087767185</v>
      </c>
      <c r="Q13" s="185">
        <f aca="true" t="shared" si="18" ref="Q13:R15">F13</f>
        <v>5.513479999999959</v>
      </c>
      <c r="R13" s="185">
        <f t="shared" si="18"/>
        <v>11.915084999999996</v>
      </c>
      <c r="S13" s="188">
        <f t="shared" si="9"/>
        <v>0.02297683181724508</v>
      </c>
      <c r="T13" s="15"/>
      <c r="U13" s="15"/>
      <c r="V13" s="8"/>
      <c r="W13" s="8"/>
      <c r="X13" s="8"/>
    </row>
    <row r="14" spans="1:24" ht="19.5" customHeight="1" thickTop="1">
      <c r="A14" s="396">
        <v>2011</v>
      </c>
      <c r="B14" s="397">
        <f t="shared" si="14"/>
        <v>576.70001837</v>
      </c>
      <c r="C14" s="398">
        <f t="shared" si="14"/>
        <v>169.53894160000002</v>
      </c>
      <c r="D14" s="398">
        <f t="shared" si="14"/>
        <v>0</v>
      </c>
      <c r="E14" s="424">
        <f>(C14+D14)/B14</f>
        <v>0.29398116212860426</v>
      </c>
      <c r="F14" s="398">
        <f t="shared" si="15"/>
        <v>5.612722639999958</v>
      </c>
      <c r="G14" s="398">
        <f t="shared" si="15"/>
        <v>12.129556529999997</v>
      </c>
      <c r="H14" s="485">
        <f>(F14+G14)/B14</f>
        <v>0.030765178784192163</v>
      </c>
      <c r="I14" s="397">
        <f t="shared" si="16"/>
        <v>195.48125148999998</v>
      </c>
      <c r="J14" s="398">
        <f t="shared" si="16"/>
        <v>51.38968344999999</v>
      </c>
      <c r="K14" s="398">
        <f t="shared" si="16"/>
        <v>37.24628368999999</v>
      </c>
      <c r="L14" s="424">
        <f>(J14+K14)/I14</f>
        <v>0.45342438962507997</v>
      </c>
      <c r="M14" s="486">
        <f t="shared" si="17"/>
        <v>772.1812698599999</v>
      </c>
      <c r="N14" s="398">
        <f t="shared" si="17"/>
        <v>220.92862504999997</v>
      </c>
      <c r="O14" s="398">
        <f t="shared" si="17"/>
        <v>37.24628368999999</v>
      </c>
      <c r="P14" s="424">
        <f>(N14+O14)/M14</f>
        <v>0.3343449508776719</v>
      </c>
      <c r="Q14" s="398">
        <f t="shared" si="18"/>
        <v>5.612722639999958</v>
      </c>
      <c r="R14" s="398">
        <f t="shared" si="18"/>
        <v>12.129556529999997</v>
      </c>
      <c r="S14" s="453">
        <f>(Q14+R14)/M14</f>
        <v>0.022976831817245077</v>
      </c>
      <c r="T14" s="15"/>
      <c r="U14" s="15"/>
      <c r="V14" s="8"/>
      <c r="W14" s="8"/>
      <c r="X14" s="8"/>
    </row>
    <row r="15" spans="1:24" ht="19.5" customHeight="1" thickBot="1">
      <c r="A15" s="10">
        <v>2012</v>
      </c>
      <c r="B15" s="230">
        <f t="shared" si="14"/>
        <v>594.0010189211</v>
      </c>
      <c r="C15" s="185">
        <f t="shared" si="14"/>
        <v>174.62510984800002</v>
      </c>
      <c r="D15" s="185">
        <f t="shared" si="14"/>
        <v>0</v>
      </c>
      <c r="E15" s="43">
        <f>(C15+D15)/B15</f>
        <v>0.29398116212860426</v>
      </c>
      <c r="F15" s="185">
        <f t="shared" si="15"/>
        <v>5.781104319199956</v>
      </c>
      <c r="G15" s="185">
        <f t="shared" si="15"/>
        <v>12.493443225899997</v>
      </c>
      <c r="H15" s="252">
        <f>(F15+G15)/B15</f>
        <v>0.030765178784192163</v>
      </c>
      <c r="I15" s="230">
        <f t="shared" si="16"/>
        <v>201.34568903469997</v>
      </c>
      <c r="J15" s="185">
        <f t="shared" si="16"/>
        <v>52.93137395349999</v>
      </c>
      <c r="K15" s="185">
        <f t="shared" si="16"/>
        <v>38.363672200699995</v>
      </c>
      <c r="L15" s="43">
        <f>(J15+K15)/I15</f>
        <v>0.4534243896250799</v>
      </c>
      <c r="M15" s="203">
        <f t="shared" si="17"/>
        <v>795.3467079558</v>
      </c>
      <c r="N15" s="185">
        <f t="shared" si="17"/>
        <v>227.55648380149998</v>
      </c>
      <c r="O15" s="185">
        <f t="shared" si="17"/>
        <v>38.363672200699995</v>
      </c>
      <c r="P15" s="43">
        <f>(N15+O15)/M15</f>
        <v>0.33434495087767185</v>
      </c>
      <c r="Q15" s="185">
        <f t="shared" si="18"/>
        <v>5.781104319199956</v>
      </c>
      <c r="R15" s="185">
        <f t="shared" si="18"/>
        <v>12.493443225899997</v>
      </c>
      <c r="S15" s="188">
        <f>(Q15+R15)/M15</f>
        <v>0.022976831817245077</v>
      </c>
      <c r="T15" s="15"/>
      <c r="U15" s="15"/>
      <c r="V15" s="8"/>
      <c r="W15" s="8"/>
      <c r="X15" s="8"/>
    </row>
    <row r="16" spans="2:24" ht="14.25" thickBot="1" thickTop="1">
      <c r="B16" s="12"/>
      <c r="C16" s="12"/>
      <c r="D16" s="12"/>
      <c r="E16" s="12"/>
      <c r="F16" s="12"/>
      <c r="G16" s="12"/>
      <c r="H16" s="12"/>
      <c r="I16" s="12"/>
      <c r="J16" s="12"/>
      <c r="K16" s="12"/>
      <c r="L16" s="12"/>
      <c r="M16" s="12"/>
      <c r="N16" s="12"/>
      <c r="O16" s="12"/>
      <c r="P16" s="12"/>
      <c r="Q16" s="12"/>
      <c r="R16" s="12"/>
      <c r="S16" s="12"/>
      <c r="T16" s="12"/>
      <c r="U16" s="12"/>
      <c r="V16" s="8"/>
      <c r="W16" s="8"/>
      <c r="X16" s="8"/>
    </row>
    <row r="17" spans="1:24" ht="13.5" thickTop="1">
      <c r="A17" s="412" t="s">
        <v>122</v>
      </c>
      <c r="B17" s="407"/>
      <c r="C17" s="407"/>
      <c r="D17" s="407"/>
      <c r="E17" s="407"/>
      <c r="F17" s="407"/>
      <c r="G17" s="408"/>
      <c r="H17" s="407"/>
      <c r="I17" s="407"/>
      <c r="J17" s="407"/>
      <c r="K17" s="407"/>
      <c r="L17" s="407"/>
      <c r="M17" s="407"/>
      <c r="N17" s="407"/>
      <c r="O17" s="407"/>
      <c r="P17" s="407"/>
      <c r="Q17" s="407"/>
      <c r="R17" s="407"/>
      <c r="S17" s="409"/>
      <c r="T17" s="12"/>
      <c r="U17" s="12"/>
      <c r="V17" s="8"/>
      <c r="W17" s="8"/>
      <c r="X17" s="8"/>
    </row>
    <row r="18" spans="1:24" ht="13.5" thickBot="1">
      <c r="A18" s="469" t="s">
        <v>28</v>
      </c>
      <c r="B18" s="410"/>
      <c r="C18" s="410"/>
      <c r="D18" s="410"/>
      <c r="E18" s="410"/>
      <c r="F18" s="410"/>
      <c r="G18" s="470"/>
      <c r="H18" s="410"/>
      <c r="I18" s="410"/>
      <c r="J18" s="410"/>
      <c r="K18" s="410"/>
      <c r="L18" s="410"/>
      <c r="M18" s="410"/>
      <c r="N18" s="410"/>
      <c r="O18" s="410"/>
      <c r="P18" s="410"/>
      <c r="Q18" s="410"/>
      <c r="R18" s="410"/>
      <c r="S18" s="411"/>
      <c r="T18" s="12"/>
      <c r="U18" s="12"/>
      <c r="V18" s="8"/>
      <c r="W18" s="8"/>
      <c r="X18" s="8"/>
    </row>
    <row r="19" spans="1:24" ht="14.25" thickBot="1" thickTop="1">
      <c r="A19" s="28"/>
      <c r="B19" s="12"/>
      <c r="C19" s="12"/>
      <c r="D19" s="12"/>
      <c r="E19" s="12"/>
      <c r="F19" s="12"/>
      <c r="G19" s="12"/>
      <c r="H19" s="12"/>
      <c r="I19" s="12"/>
      <c r="J19" s="12"/>
      <c r="K19" s="12"/>
      <c r="L19" s="12"/>
      <c r="M19" s="12"/>
      <c r="N19" s="12"/>
      <c r="O19" s="12"/>
      <c r="P19" s="12"/>
      <c r="Q19" s="12"/>
      <c r="R19" s="12"/>
      <c r="S19" s="12"/>
      <c r="T19" s="12"/>
      <c r="U19" s="12"/>
      <c r="V19" s="8"/>
      <c r="W19" s="8"/>
      <c r="X19" s="8"/>
    </row>
    <row r="20" spans="1:24" ht="13.5" thickTop="1">
      <c r="A20" s="412" t="s">
        <v>83</v>
      </c>
      <c r="B20" s="407"/>
      <c r="C20" s="407"/>
      <c r="D20" s="407"/>
      <c r="E20" s="407"/>
      <c r="F20" s="407"/>
      <c r="G20" s="407"/>
      <c r="H20" s="407"/>
      <c r="I20" s="407"/>
      <c r="J20" s="407"/>
      <c r="K20" s="407"/>
      <c r="L20" s="407"/>
      <c r="M20" s="407"/>
      <c r="N20" s="407"/>
      <c r="O20" s="407"/>
      <c r="P20" s="407"/>
      <c r="Q20" s="407"/>
      <c r="R20" s="407"/>
      <c r="S20" s="409"/>
      <c r="T20" s="12"/>
      <c r="U20" s="12"/>
      <c r="V20" s="8"/>
      <c r="W20" s="8"/>
      <c r="X20" s="8"/>
    </row>
    <row r="21" spans="1:24" ht="12.75">
      <c r="A21" s="406" t="s">
        <v>398</v>
      </c>
      <c r="B21" s="405"/>
      <c r="C21" s="405"/>
      <c r="D21" s="405"/>
      <c r="E21" s="405"/>
      <c r="F21" s="405"/>
      <c r="G21" s="405"/>
      <c r="H21" s="405"/>
      <c r="I21" s="405"/>
      <c r="J21" s="405"/>
      <c r="K21" s="405"/>
      <c r="L21" s="405"/>
      <c r="M21" s="405"/>
      <c r="N21" s="405"/>
      <c r="O21" s="405"/>
      <c r="P21" s="405"/>
      <c r="Q21" s="405"/>
      <c r="R21" s="405"/>
      <c r="S21" s="426"/>
      <c r="T21" s="12"/>
      <c r="U21" s="12"/>
      <c r="V21" s="8"/>
      <c r="W21" s="8"/>
      <c r="X21" s="8"/>
    </row>
    <row r="22" spans="1:24" ht="12.75">
      <c r="A22" s="672" t="s">
        <v>331</v>
      </c>
      <c r="B22" s="607"/>
      <c r="C22" s="607"/>
      <c r="D22" s="607"/>
      <c r="E22" s="607"/>
      <c r="F22" s="607"/>
      <c r="G22" s="607"/>
      <c r="H22" s="607"/>
      <c r="I22" s="607"/>
      <c r="J22" s="607"/>
      <c r="K22" s="607"/>
      <c r="L22" s="607"/>
      <c r="M22" s="607"/>
      <c r="N22" s="607"/>
      <c r="O22" s="607"/>
      <c r="P22" s="607"/>
      <c r="Q22" s="607"/>
      <c r="R22" s="607"/>
      <c r="S22" s="608"/>
      <c r="T22" s="12"/>
      <c r="U22" s="12"/>
      <c r="V22" s="8"/>
      <c r="W22" s="8"/>
      <c r="X22" s="8"/>
    </row>
    <row r="23" spans="1:24" ht="12.75">
      <c r="A23" s="672"/>
      <c r="B23" s="607"/>
      <c r="C23" s="607"/>
      <c r="D23" s="607"/>
      <c r="E23" s="607"/>
      <c r="F23" s="607"/>
      <c r="G23" s="607"/>
      <c r="H23" s="607"/>
      <c r="I23" s="607"/>
      <c r="J23" s="607"/>
      <c r="K23" s="607"/>
      <c r="L23" s="607"/>
      <c r="M23" s="607"/>
      <c r="N23" s="607"/>
      <c r="O23" s="607"/>
      <c r="P23" s="607"/>
      <c r="Q23" s="607"/>
      <c r="R23" s="607"/>
      <c r="S23" s="608"/>
      <c r="T23" s="12"/>
      <c r="U23" s="12"/>
      <c r="V23" s="8"/>
      <c r="W23" s="8"/>
      <c r="X23" s="8"/>
    </row>
    <row r="24" spans="1:24" ht="12.75">
      <c r="A24" s="672"/>
      <c r="B24" s="607"/>
      <c r="C24" s="607"/>
      <c r="D24" s="607"/>
      <c r="E24" s="607"/>
      <c r="F24" s="607"/>
      <c r="G24" s="607"/>
      <c r="H24" s="607"/>
      <c r="I24" s="607"/>
      <c r="J24" s="607"/>
      <c r="K24" s="607"/>
      <c r="L24" s="607"/>
      <c r="M24" s="607"/>
      <c r="N24" s="607"/>
      <c r="O24" s="607"/>
      <c r="P24" s="607"/>
      <c r="Q24" s="607"/>
      <c r="R24" s="607"/>
      <c r="S24" s="608"/>
      <c r="T24" s="12"/>
      <c r="U24" s="12"/>
      <c r="V24" s="8"/>
      <c r="W24" s="8"/>
      <c r="X24" s="8"/>
    </row>
    <row r="25" spans="1:24" ht="12.75">
      <c r="A25" s="672"/>
      <c r="B25" s="607"/>
      <c r="C25" s="607"/>
      <c r="D25" s="607"/>
      <c r="E25" s="607"/>
      <c r="F25" s="607"/>
      <c r="G25" s="607"/>
      <c r="H25" s="607"/>
      <c r="I25" s="607"/>
      <c r="J25" s="607"/>
      <c r="K25" s="607"/>
      <c r="L25" s="607"/>
      <c r="M25" s="607"/>
      <c r="N25" s="607"/>
      <c r="O25" s="607"/>
      <c r="P25" s="607"/>
      <c r="Q25" s="607"/>
      <c r="R25" s="607"/>
      <c r="S25" s="608"/>
      <c r="T25" s="12"/>
      <c r="U25" s="12"/>
      <c r="V25" s="8"/>
      <c r="W25" s="8"/>
      <c r="X25" s="8"/>
    </row>
    <row r="26" spans="1:24" ht="13.5" thickBot="1">
      <c r="A26" s="673"/>
      <c r="B26" s="636"/>
      <c r="C26" s="636"/>
      <c r="D26" s="636"/>
      <c r="E26" s="636"/>
      <c r="F26" s="636"/>
      <c r="G26" s="636"/>
      <c r="H26" s="636"/>
      <c r="I26" s="636"/>
      <c r="J26" s="636"/>
      <c r="K26" s="636"/>
      <c r="L26" s="636"/>
      <c r="M26" s="636"/>
      <c r="N26" s="636"/>
      <c r="O26" s="636"/>
      <c r="P26" s="636"/>
      <c r="Q26" s="636"/>
      <c r="R26" s="636"/>
      <c r="S26" s="637"/>
      <c r="T26" s="12"/>
      <c r="U26" s="12"/>
      <c r="V26" s="8"/>
      <c r="W26" s="8"/>
      <c r="X26" s="8"/>
    </row>
    <row r="27" spans="2:24" ht="14.25" thickBot="1" thickTop="1">
      <c r="B27" s="12"/>
      <c r="C27" s="12"/>
      <c r="D27" s="12"/>
      <c r="E27" s="12"/>
      <c r="F27" s="12"/>
      <c r="G27" s="12"/>
      <c r="H27" s="12"/>
      <c r="I27" s="12"/>
      <c r="J27" s="12"/>
      <c r="K27" s="12"/>
      <c r="L27" s="12"/>
      <c r="M27" s="56"/>
      <c r="N27" s="56"/>
      <c r="O27" s="56"/>
      <c r="P27" s="56"/>
      <c r="Q27" s="56"/>
      <c r="R27" s="56"/>
      <c r="S27" s="56"/>
      <c r="T27" s="12"/>
      <c r="U27" s="12"/>
      <c r="V27" s="8"/>
      <c r="W27" s="8"/>
      <c r="X27" s="8"/>
    </row>
    <row r="28" spans="1:24" ht="14.25" thickBot="1" thickTop="1">
      <c r="A28" s="194">
        <v>2010</v>
      </c>
      <c r="B28" s="195">
        <f>'CN2'!$E20</f>
        <v>0.015</v>
      </c>
      <c r="C28" s="195">
        <f>'CN2'!$E20</f>
        <v>0.015</v>
      </c>
      <c r="D28" s="195">
        <f>'CN2'!$E20</f>
        <v>0.015</v>
      </c>
      <c r="E28" s="195"/>
      <c r="F28" s="195">
        <f>'CN2'!$E20</f>
        <v>0.015</v>
      </c>
      <c r="G28" s="195">
        <f>'CN2'!$E20</f>
        <v>0.015</v>
      </c>
      <c r="H28" s="195"/>
      <c r="I28" s="195">
        <f>'CN2'!$E20</f>
        <v>0.015</v>
      </c>
      <c r="J28" s="195">
        <f>'CN2'!$E20</f>
        <v>0.015</v>
      </c>
      <c r="K28" s="195">
        <f>'CN2'!$E20</f>
        <v>0.015</v>
      </c>
      <c r="L28" s="195"/>
      <c r="M28" s="195">
        <f>'CN2'!$E20</f>
        <v>0.015</v>
      </c>
      <c r="N28" s="195">
        <f>'CN2'!$E20</f>
        <v>0.015</v>
      </c>
      <c r="O28" s="195">
        <f>'CN2'!$E20</f>
        <v>0.015</v>
      </c>
      <c r="P28" s="195"/>
      <c r="Q28" s="195"/>
      <c r="R28" s="195"/>
      <c r="S28" s="12"/>
      <c r="T28" s="12"/>
      <c r="U28" s="12"/>
      <c r="V28" s="8"/>
      <c r="W28" s="8"/>
      <c r="X28" s="8"/>
    </row>
    <row r="29" spans="1:24" ht="14.25" thickBot="1" thickTop="1">
      <c r="A29" s="194">
        <v>2011</v>
      </c>
      <c r="B29" s="195">
        <f>'CN2'!$E21</f>
        <v>0.018</v>
      </c>
      <c r="C29" s="195">
        <f>'CN2'!$E21</f>
        <v>0.018</v>
      </c>
      <c r="D29" s="195">
        <f>'CN2'!$E21</f>
        <v>0.018</v>
      </c>
      <c r="E29" s="195"/>
      <c r="F29" s="195">
        <f>'CN2'!$E21</f>
        <v>0.018</v>
      </c>
      <c r="G29" s="195">
        <f>'CN2'!$E21</f>
        <v>0.018</v>
      </c>
      <c r="H29" s="195"/>
      <c r="I29" s="195">
        <f>'CN2'!$E21</f>
        <v>0.018</v>
      </c>
      <c r="J29" s="195">
        <f>'CN2'!$E21</f>
        <v>0.018</v>
      </c>
      <c r="K29" s="195">
        <f>'CN2'!$E21</f>
        <v>0.018</v>
      </c>
      <c r="L29" s="195"/>
      <c r="M29" s="195">
        <f>'CN2'!$E21</f>
        <v>0.018</v>
      </c>
      <c r="N29" s="195">
        <f>'CN2'!$E21</f>
        <v>0.018</v>
      </c>
      <c r="O29" s="195">
        <f>'CN2'!$E21</f>
        <v>0.018</v>
      </c>
      <c r="P29" s="195"/>
      <c r="Q29" s="195"/>
      <c r="R29" s="195"/>
      <c r="S29" s="12"/>
      <c r="T29" s="12"/>
      <c r="U29" s="12"/>
      <c r="V29" s="8"/>
      <c r="W29" s="8"/>
      <c r="X29" s="8"/>
    </row>
    <row r="30" spans="1:24" ht="14.25" thickBot="1" thickTop="1">
      <c r="A30" s="194">
        <v>2012</v>
      </c>
      <c r="B30" s="195">
        <f>'CN2'!$E22</f>
        <v>0.03</v>
      </c>
      <c r="C30" s="195">
        <f>'CN2'!$E22</f>
        <v>0.03</v>
      </c>
      <c r="D30" s="195">
        <f>'CN2'!$E22</f>
        <v>0.03</v>
      </c>
      <c r="E30" s="195"/>
      <c r="F30" s="195">
        <f>'CN2'!$E22</f>
        <v>0.03</v>
      </c>
      <c r="G30" s="195">
        <f>'CN2'!$E22</f>
        <v>0.03</v>
      </c>
      <c r="H30" s="195"/>
      <c r="I30" s="195">
        <f>'CN2'!$E22</f>
        <v>0.03</v>
      </c>
      <c r="J30" s="195">
        <f>'CN2'!$E22</f>
        <v>0.03</v>
      </c>
      <c r="K30" s="195">
        <f>'CN2'!$E22</f>
        <v>0.03</v>
      </c>
      <c r="L30" s="195"/>
      <c r="M30" s="195">
        <f>'CN2'!$E22</f>
        <v>0.03</v>
      </c>
      <c r="N30" s="195">
        <f>'CN2'!$E22</f>
        <v>0.03</v>
      </c>
      <c r="O30" s="195">
        <f>'CN2'!$E22</f>
        <v>0.03</v>
      </c>
      <c r="P30" s="195"/>
      <c r="Q30" s="195"/>
      <c r="R30" s="195"/>
      <c r="S30" s="12"/>
      <c r="T30" s="12"/>
      <c r="U30" s="12"/>
      <c r="V30" s="8"/>
      <c r="W30" s="8"/>
      <c r="X30" s="8"/>
    </row>
    <row r="31" spans="2:24" ht="13.5" thickTop="1">
      <c r="B31" s="12"/>
      <c r="C31" s="12"/>
      <c r="D31" s="12"/>
      <c r="E31" s="12"/>
      <c r="F31" s="12"/>
      <c r="G31" s="12"/>
      <c r="H31" s="12"/>
      <c r="I31" s="12"/>
      <c r="J31" s="12"/>
      <c r="K31" s="12"/>
      <c r="L31" s="12"/>
      <c r="M31" s="12"/>
      <c r="N31" s="12"/>
      <c r="O31" s="12"/>
      <c r="P31" s="12"/>
      <c r="Q31" s="12"/>
      <c r="R31" s="12"/>
      <c r="S31" s="12"/>
      <c r="T31" s="12"/>
      <c r="U31" s="12"/>
      <c r="V31" s="8"/>
      <c r="W31" s="8"/>
      <c r="X31" s="8"/>
    </row>
    <row r="32" spans="2:24" ht="12.75">
      <c r="B32" s="12"/>
      <c r="C32" s="12"/>
      <c r="D32" s="12"/>
      <c r="E32" s="12"/>
      <c r="F32" s="12"/>
      <c r="G32" s="12"/>
      <c r="H32" s="12"/>
      <c r="I32" s="12"/>
      <c r="J32" s="12"/>
      <c r="K32" s="12"/>
      <c r="L32" s="12"/>
      <c r="M32" s="12"/>
      <c r="N32" s="12"/>
      <c r="O32" s="12"/>
      <c r="P32" s="12"/>
      <c r="Q32" s="12"/>
      <c r="R32" s="12"/>
      <c r="S32" s="12"/>
      <c r="T32" s="12"/>
      <c r="U32" s="12"/>
      <c r="V32" s="12"/>
      <c r="W32" s="12"/>
      <c r="X32" s="12"/>
    </row>
    <row r="33" spans="2:24" ht="12.75">
      <c r="B33" s="12"/>
      <c r="C33" s="12"/>
      <c r="D33" s="12"/>
      <c r="E33" s="12"/>
      <c r="F33" s="12"/>
      <c r="G33" s="12"/>
      <c r="H33" s="12"/>
      <c r="I33" s="12"/>
      <c r="J33" s="12"/>
      <c r="K33" s="12"/>
      <c r="L33" s="12"/>
      <c r="M33" s="12"/>
      <c r="N33" s="12"/>
      <c r="O33" s="12"/>
      <c r="P33" s="12"/>
      <c r="Q33" s="12"/>
      <c r="R33" s="12"/>
      <c r="S33" s="12"/>
      <c r="T33" s="12"/>
      <c r="U33" s="12"/>
      <c r="V33" s="12"/>
      <c r="W33" s="12"/>
      <c r="X33" s="12"/>
    </row>
    <row r="34" spans="2:24" ht="12.75">
      <c r="B34" s="12"/>
      <c r="C34" s="12"/>
      <c r="D34" s="12"/>
      <c r="E34" s="12"/>
      <c r="F34" s="12"/>
      <c r="G34" s="12"/>
      <c r="H34" s="12"/>
      <c r="I34" s="12"/>
      <c r="J34" s="12"/>
      <c r="K34" s="12"/>
      <c r="L34" s="12"/>
      <c r="M34" s="12"/>
      <c r="N34" s="12"/>
      <c r="O34" s="12"/>
      <c r="P34" s="12"/>
      <c r="Q34" s="12"/>
      <c r="R34" s="12"/>
      <c r="S34" s="12"/>
      <c r="T34" s="12"/>
      <c r="U34" s="12"/>
      <c r="V34" s="12"/>
      <c r="W34" s="12"/>
      <c r="X34" s="12"/>
    </row>
    <row r="35" spans="2:24" ht="12.75">
      <c r="B35" s="12"/>
      <c r="C35" s="12"/>
      <c r="D35" s="12"/>
      <c r="E35" s="12"/>
      <c r="F35" s="12"/>
      <c r="G35" s="12"/>
      <c r="H35" s="12"/>
      <c r="I35" s="12"/>
      <c r="J35" s="12"/>
      <c r="K35" s="12"/>
      <c r="L35" s="12"/>
      <c r="M35" s="12"/>
      <c r="N35" s="12"/>
      <c r="O35" s="12"/>
      <c r="P35" s="12"/>
      <c r="Q35" s="12"/>
      <c r="R35" s="12"/>
      <c r="S35" s="12"/>
      <c r="T35" s="12"/>
      <c r="U35" s="12"/>
      <c r="V35" s="12"/>
      <c r="W35" s="12"/>
      <c r="X35" s="12"/>
    </row>
    <row r="36" spans="2:24" ht="12.75">
      <c r="B36" s="12"/>
      <c r="C36" s="12"/>
      <c r="D36" s="12"/>
      <c r="E36" s="12"/>
      <c r="F36" s="12"/>
      <c r="G36" s="12"/>
      <c r="H36" s="12"/>
      <c r="I36" s="12"/>
      <c r="J36" s="12"/>
      <c r="K36" s="12"/>
      <c r="L36" s="12"/>
      <c r="M36" s="12"/>
      <c r="N36" s="12"/>
      <c r="O36" s="12"/>
      <c r="P36" s="12"/>
      <c r="Q36" s="12"/>
      <c r="R36" s="12"/>
      <c r="S36" s="12"/>
      <c r="T36" s="12"/>
      <c r="U36" s="12"/>
      <c r="V36" s="12"/>
      <c r="W36" s="12"/>
      <c r="X36" s="12"/>
    </row>
    <row r="37" spans="2:24" ht="12.75">
      <c r="B37" s="12"/>
      <c r="C37" s="12"/>
      <c r="D37" s="12"/>
      <c r="E37" s="12"/>
      <c r="F37" s="12"/>
      <c r="G37" s="12"/>
      <c r="H37" s="12"/>
      <c r="I37" s="12"/>
      <c r="J37" s="12"/>
      <c r="K37" s="12"/>
      <c r="L37" s="12"/>
      <c r="M37" s="12"/>
      <c r="N37" s="12"/>
      <c r="O37" s="12"/>
      <c r="P37" s="12"/>
      <c r="Q37" s="12"/>
      <c r="R37" s="12"/>
      <c r="S37" s="12"/>
      <c r="T37" s="12"/>
      <c r="U37" s="12"/>
      <c r="V37" s="12"/>
      <c r="W37" s="12"/>
      <c r="X37" s="12"/>
    </row>
    <row r="38" spans="2:24" ht="12.75">
      <c r="B38" s="12"/>
      <c r="C38" s="12"/>
      <c r="D38" s="12"/>
      <c r="E38" s="12"/>
      <c r="F38" s="12"/>
      <c r="G38" s="12"/>
      <c r="H38" s="12"/>
      <c r="I38" s="12"/>
      <c r="J38" s="12"/>
      <c r="K38" s="12"/>
      <c r="L38" s="12"/>
      <c r="M38" s="12"/>
      <c r="N38" s="12"/>
      <c r="O38" s="12"/>
      <c r="P38" s="12"/>
      <c r="Q38" s="12"/>
      <c r="R38" s="12"/>
      <c r="S38" s="12"/>
      <c r="T38" s="12"/>
      <c r="U38" s="12"/>
      <c r="V38" s="12"/>
      <c r="W38" s="12"/>
      <c r="X38" s="12"/>
    </row>
    <row r="39" spans="2:24" ht="12.75">
      <c r="B39" s="12"/>
      <c r="C39" s="12"/>
      <c r="D39" s="12"/>
      <c r="E39" s="12"/>
      <c r="F39" s="12"/>
      <c r="G39" s="12"/>
      <c r="H39" s="12"/>
      <c r="I39" s="12"/>
      <c r="J39" s="12"/>
      <c r="K39" s="12"/>
      <c r="L39" s="12"/>
      <c r="M39" s="12"/>
      <c r="N39" s="12"/>
      <c r="O39" s="12"/>
      <c r="P39" s="12"/>
      <c r="Q39" s="12"/>
      <c r="R39" s="12"/>
      <c r="S39" s="12"/>
      <c r="T39" s="12"/>
      <c r="U39" s="12"/>
      <c r="V39" s="12"/>
      <c r="W39" s="12"/>
      <c r="X39" s="12"/>
    </row>
    <row r="40" spans="2:24" ht="12.75">
      <c r="B40" s="12"/>
      <c r="C40" s="12"/>
      <c r="D40" s="12"/>
      <c r="E40" s="12"/>
      <c r="F40" s="12"/>
      <c r="G40" s="12"/>
      <c r="H40" s="12"/>
      <c r="I40" s="12"/>
      <c r="J40" s="12"/>
      <c r="K40" s="12"/>
      <c r="L40" s="12"/>
      <c r="M40" s="12"/>
      <c r="N40" s="12"/>
      <c r="O40" s="12"/>
      <c r="P40" s="12"/>
      <c r="Q40" s="12"/>
      <c r="R40" s="12"/>
      <c r="S40" s="12"/>
      <c r="T40" s="12"/>
      <c r="U40" s="12"/>
      <c r="V40" s="12"/>
      <c r="W40" s="12"/>
      <c r="X40" s="12"/>
    </row>
    <row r="41" spans="2:24" ht="12.75">
      <c r="B41" s="12"/>
      <c r="C41" s="12"/>
      <c r="D41" s="12"/>
      <c r="E41" s="12"/>
      <c r="F41" s="12"/>
      <c r="G41" s="12"/>
      <c r="H41" s="12"/>
      <c r="I41" s="12"/>
      <c r="J41" s="12"/>
      <c r="K41" s="12"/>
      <c r="L41" s="12"/>
      <c r="M41" s="12"/>
      <c r="N41" s="12"/>
      <c r="O41" s="12"/>
      <c r="P41" s="12"/>
      <c r="Q41" s="12"/>
      <c r="R41" s="12"/>
      <c r="S41" s="12"/>
      <c r="T41" s="12"/>
      <c r="U41" s="12"/>
      <c r="V41" s="12"/>
      <c r="W41" s="12"/>
      <c r="X41" s="12"/>
    </row>
    <row r="42" spans="2:24" ht="12.75">
      <c r="B42" s="12"/>
      <c r="C42" s="12"/>
      <c r="D42" s="12"/>
      <c r="E42" s="12"/>
      <c r="F42" s="12"/>
      <c r="G42" s="12"/>
      <c r="H42" s="12"/>
      <c r="I42" s="12"/>
      <c r="J42" s="12"/>
      <c r="K42" s="12"/>
      <c r="L42" s="12"/>
      <c r="M42" s="12"/>
      <c r="N42" s="12"/>
      <c r="O42" s="12"/>
      <c r="P42" s="12"/>
      <c r="Q42" s="12"/>
      <c r="R42" s="12"/>
      <c r="S42" s="12"/>
      <c r="T42" s="12"/>
      <c r="U42" s="12"/>
      <c r="V42" s="12"/>
      <c r="W42" s="12"/>
      <c r="X42" s="12"/>
    </row>
    <row r="43" spans="2:24" ht="12.75">
      <c r="B43" s="12"/>
      <c r="C43" s="12"/>
      <c r="D43" s="12"/>
      <c r="E43" s="12"/>
      <c r="F43" s="12"/>
      <c r="G43" s="12"/>
      <c r="H43" s="12"/>
      <c r="I43" s="12"/>
      <c r="J43" s="12"/>
      <c r="K43" s="12"/>
      <c r="L43" s="12"/>
      <c r="M43" s="12"/>
      <c r="N43" s="12"/>
      <c r="O43" s="12"/>
      <c r="P43" s="12"/>
      <c r="Q43" s="12"/>
      <c r="R43" s="12"/>
      <c r="S43" s="12"/>
      <c r="T43" s="12"/>
      <c r="U43" s="12"/>
      <c r="V43" s="12"/>
      <c r="W43" s="12"/>
      <c r="X43" s="12"/>
    </row>
    <row r="44" spans="2:24" ht="12.75">
      <c r="B44" s="12"/>
      <c r="C44" s="12"/>
      <c r="D44" s="12"/>
      <c r="E44" s="12"/>
      <c r="F44" s="12"/>
      <c r="G44" s="12"/>
      <c r="H44" s="12"/>
      <c r="I44" s="12"/>
      <c r="J44" s="12"/>
      <c r="K44" s="12"/>
      <c r="L44" s="12"/>
      <c r="M44" s="12"/>
      <c r="N44" s="12"/>
      <c r="O44" s="12"/>
      <c r="P44" s="12"/>
      <c r="Q44" s="12"/>
      <c r="R44" s="12"/>
      <c r="S44" s="12"/>
      <c r="T44" s="12"/>
      <c r="U44" s="12"/>
      <c r="V44" s="12"/>
      <c r="W44" s="12"/>
      <c r="X44" s="12"/>
    </row>
    <row r="45" spans="2:24" ht="12.75">
      <c r="B45" s="12"/>
      <c r="C45" s="12"/>
      <c r="D45" s="12"/>
      <c r="E45" s="12"/>
      <c r="F45" s="12"/>
      <c r="G45" s="12"/>
      <c r="H45" s="12"/>
      <c r="I45" s="12"/>
      <c r="J45" s="12"/>
      <c r="K45" s="12"/>
      <c r="L45" s="12"/>
      <c r="M45" s="12"/>
      <c r="N45" s="12"/>
      <c r="O45" s="12"/>
      <c r="P45" s="12"/>
      <c r="Q45" s="12"/>
      <c r="R45" s="12"/>
      <c r="S45" s="12"/>
      <c r="T45" s="12"/>
      <c r="U45" s="12"/>
      <c r="V45" s="12"/>
      <c r="W45" s="12"/>
      <c r="X45" s="12"/>
    </row>
    <row r="46" spans="2:24" ht="12.75">
      <c r="B46" s="12"/>
      <c r="C46" s="12"/>
      <c r="D46" s="12"/>
      <c r="E46" s="12"/>
      <c r="F46" s="12"/>
      <c r="G46" s="12"/>
      <c r="H46" s="12"/>
      <c r="I46" s="12"/>
      <c r="J46" s="12"/>
      <c r="K46" s="12"/>
      <c r="L46" s="12"/>
      <c r="M46" s="12"/>
      <c r="N46" s="12"/>
      <c r="O46" s="12"/>
      <c r="P46" s="12"/>
      <c r="Q46" s="12"/>
      <c r="R46" s="12"/>
      <c r="S46" s="12"/>
      <c r="T46" s="12"/>
      <c r="U46" s="12"/>
      <c r="V46" s="12"/>
      <c r="W46" s="12"/>
      <c r="X46" s="12"/>
    </row>
    <row r="47" spans="2:24" ht="12.75">
      <c r="B47" s="12"/>
      <c r="C47" s="12"/>
      <c r="D47" s="12"/>
      <c r="E47" s="12"/>
      <c r="F47" s="12"/>
      <c r="G47" s="12"/>
      <c r="H47" s="12"/>
      <c r="I47" s="12"/>
      <c r="J47" s="12"/>
      <c r="K47" s="12"/>
      <c r="L47" s="12"/>
      <c r="M47" s="12"/>
      <c r="N47" s="12"/>
      <c r="O47" s="12"/>
      <c r="P47" s="12"/>
      <c r="Q47" s="12"/>
      <c r="R47" s="12"/>
      <c r="S47" s="12"/>
      <c r="T47" s="12"/>
      <c r="U47" s="12"/>
      <c r="V47" s="12"/>
      <c r="W47" s="12"/>
      <c r="X47" s="12"/>
    </row>
    <row r="48" spans="2:24" ht="12.75">
      <c r="B48" s="12"/>
      <c r="C48" s="12"/>
      <c r="D48" s="12"/>
      <c r="E48" s="12"/>
      <c r="F48" s="12"/>
      <c r="G48" s="12"/>
      <c r="H48" s="12"/>
      <c r="I48" s="12"/>
      <c r="J48" s="12"/>
      <c r="K48" s="12"/>
      <c r="L48" s="12"/>
      <c r="M48" s="12"/>
      <c r="N48" s="12"/>
      <c r="O48" s="12"/>
      <c r="P48" s="12"/>
      <c r="Q48" s="12"/>
      <c r="R48" s="12"/>
      <c r="S48" s="12"/>
      <c r="T48" s="12"/>
      <c r="U48" s="12"/>
      <c r="V48" s="12"/>
      <c r="W48" s="12"/>
      <c r="X48" s="12"/>
    </row>
    <row r="49" spans="2:24" ht="12.75">
      <c r="B49" s="12"/>
      <c r="C49" s="12"/>
      <c r="D49" s="12"/>
      <c r="E49" s="12"/>
      <c r="F49" s="12"/>
      <c r="G49" s="12"/>
      <c r="H49" s="12"/>
      <c r="I49" s="12"/>
      <c r="J49" s="12"/>
      <c r="K49" s="12"/>
      <c r="L49" s="12"/>
      <c r="M49" s="12"/>
      <c r="N49" s="12"/>
      <c r="O49" s="12"/>
      <c r="P49" s="12"/>
      <c r="Q49" s="12"/>
      <c r="R49" s="12"/>
      <c r="S49" s="12"/>
      <c r="T49" s="12"/>
      <c r="U49" s="12"/>
      <c r="V49" s="12"/>
      <c r="W49" s="12"/>
      <c r="X49" s="12"/>
    </row>
    <row r="50" spans="2:24" ht="12.75">
      <c r="B50" s="12"/>
      <c r="C50" s="12"/>
      <c r="D50" s="12"/>
      <c r="E50" s="12"/>
      <c r="F50" s="12"/>
      <c r="G50" s="12"/>
      <c r="H50" s="12"/>
      <c r="I50" s="12"/>
      <c r="J50" s="12"/>
      <c r="K50" s="12"/>
      <c r="L50" s="12"/>
      <c r="M50" s="12"/>
      <c r="N50" s="12"/>
      <c r="O50" s="12"/>
      <c r="P50" s="12"/>
      <c r="Q50" s="12"/>
      <c r="R50" s="12"/>
      <c r="S50" s="12"/>
      <c r="T50" s="12"/>
      <c r="U50" s="12"/>
      <c r="V50" s="12"/>
      <c r="W50" s="12"/>
      <c r="X50" s="12"/>
    </row>
    <row r="51" spans="2:24" ht="12.75">
      <c r="B51" s="12"/>
      <c r="C51" s="12"/>
      <c r="D51" s="12"/>
      <c r="E51" s="12"/>
      <c r="F51" s="12"/>
      <c r="G51" s="12"/>
      <c r="H51" s="12"/>
      <c r="I51" s="12"/>
      <c r="J51" s="12"/>
      <c r="K51" s="12"/>
      <c r="L51" s="12"/>
      <c r="M51" s="12"/>
      <c r="N51" s="12"/>
      <c r="O51" s="12"/>
      <c r="P51" s="12"/>
      <c r="Q51" s="12"/>
      <c r="R51" s="12"/>
      <c r="S51" s="12"/>
      <c r="T51" s="12"/>
      <c r="U51" s="12"/>
      <c r="V51" s="12"/>
      <c r="W51" s="12"/>
      <c r="X51" s="12"/>
    </row>
    <row r="52" spans="2:24" ht="12.75">
      <c r="B52" s="12"/>
      <c r="C52" s="12"/>
      <c r="D52" s="12"/>
      <c r="E52" s="12"/>
      <c r="F52" s="12"/>
      <c r="G52" s="12"/>
      <c r="H52" s="12"/>
      <c r="I52" s="12"/>
      <c r="J52" s="12"/>
      <c r="K52" s="12"/>
      <c r="L52" s="12"/>
      <c r="M52" s="12"/>
      <c r="N52" s="12"/>
      <c r="O52" s="12"/>
      <c r="P52" s="12"/>
      <c r="Q52" s="12"/>
      <c r="R52" s="12"/>
      <c r="S52" s="12"/>
      <c r="T52" s="12"/>
      <c r="U52" s="12"/>
      <c r="V52" s="12"/>
      <c r="W52" s="12"/>
      <c r="X52" s="12"/>
    </row>
    <row r="53" spans="2:24" ht="12.75">
      <c r="B53" s="12"/>
      <c r="C53" s="12"/>
      <c r="D53" s="12"/>
      <c r="E53" s="12"/>
      <c r="F53" s="12"/>
      <c r="G53" s="12"/>
      <c r="H53" s="12"/>
      <c r="I53" s="12"/>
      <c r="J53" s="12"/>
      <c r="K53" s="12"/>
      <c r="L53" s="12"/>
      <c r="M53" s="12"/>
      <c r="N53" s="12"/>
      <c r="O53" s="12"/>
      <c r="P53" s="12"/>
      <c r="Q53" s="12"/>
      <c r="R53" s="12"/>
      <c r="S53" s="12"/>
      <c r="T53" s="12"/>
      <c r="U53" s="12"/>
      <c r="V53" s="12"/>
      <c r="W53" s="12"/>
      <c r="X53" s="12"/>
    </row>
    <row r="54" spans="2:24" ht="12.75">
      <c r="B54" s="12"/>
      <c r="C54" s="12"/>
      <c r="D54" s="12"/>
      <c r="E54" s="12"/>
      <c r="F54" s="12"/>
      <c r="G54" s="12"/>
      <c r="H54" s="12"/>
      <c r="I54" s="12"/>
      <c r="J54" s="12"/>
      <c r="K54" s="12"/>
      <c r="L54" s="12"/>
      <c r="M54" s="12"/>
      <c r="N54" s="12"/>
      <c r="O54" s="12"/>
      <c r="P54" s="12"/>
      <c r="Q54" s="12"/>
      <c r="R54" s="12"/>
      <c r="S54" s="12"/>
      <c r="T54" s="12"/>
      <c r="U54" s="12"/>
      <c r="V54" s="12"/>
      <c r="W54" s="12"/>
      <c r="X54" s="12"/>
    </row>
    <row r="55" spans="2:24" ht="12.75">
      <c r="B55" s="12"/>
      <c r="C55" s="12"/>
      <c r="D55" s="12"/>
      <c r="E55" s="12"/>
      <c r="F55" s="12"/>
      <c r="G55" s="12"/>
      <c r="H55" s="12"/>
      <c r="I55" s="12"/>
      <c r="J55" s="12"/>
      <c r="K55" s="12"/>
      <c r="L55" s="12"/>
      <c r="M55" s="12"/>
      <c r="N55" s="12"/>
      <c r="O55" s="12"/>
      <c r="P55" s="12"/>
      <c r="Q55" s="12"/>
      <c r="R55" s="12"/>
      <c r="S55" s="12"/>
      <c r="T55" s="12"/>
      <c r="U55" s="12"/>
      <c r="V55" s="12"/>
      <c r="W55" s="12"/>
      <c r="X55" s="12"/>
    </row>
    <row r="56" spans="2:24" ht="12.75">
      <c r="B56" s="12"/>
      <c r="C56" s="12"/>
      <c r="D56" s="12"/>
      <c r="E56" s="12"/>
      <c r="F56" s="12"/>
      <c r="G56" s="12"/>
      <c r="H56" s="12"/>
      <c r="I56" s="12"/>
      <c r="J56" s="12"/>
      <c r="K56" s="12"/>
      <c r="L56" s="12"/>
      <c r="M56" s="12"/>
      <c r="N56" s="12"/>
      <c r="O56" s="12"/>
      <c r="P56" s="12"/>
      <c r="Q56" s="12"/>
      <c r="R56" s="12"/>
      <c r="S56" s="12"/>
      <c r="T56" s="12"/>
      <c r="U56" s="12"/>
      <c r="V56" s="12"/>
      <c r="W56" s="12"/>
      <c r="X56" s="12"/>
    </row>
    <row r="57" spans="2:24" ht="12.75">
      <c r="B57" s="12"/>
      <c r="C57" s="12"/>
      <c r="D57" s="12"/>
      <c r="E57" s="12"/>
      <c r="F57" s="12"/>
      <c r="G57" s="12"/>
      <c r="H57" s="12"/>
      <c r="I57" s="12"/>
      <c r="J57" s="12"/>
      <c r="K57" s="12"/>
      <c r="L57" s="12"/>
      <c r="M57" s="12"/>
      <c r="N57" s="12"/>
      <c r="O57" s="12"/>
      <c r="P57" s="12"/>
      <c r="Q57" s="12"/>
      <c r="R57" s="12"/>
      <c r="S57" s="12"/>
      <c r="T57" s="12"/>
      <c r="U57" s="12"/>
      <c r="V57" s="12"/>
      <c r="W57" s="12"/>
      <c r="X57" s="12"/>
    </row>
    <row r="58" spans="2:24" ht="12.75">
      <c r="B58" s="12"/>
      <c r="C58" s="12"/>
      <c r="D58" s="12"/>
      <c r="E58" s="12"/>
      <c r="F58" s="12"/>
      <c r="G58" s="12"/>
      <c r="H58" s="12"/>
      <c r="I58" s="12"/>
      <c r="J58" s="12"/>
      <c r="K58" s="12"/>
      <c r="L58" s="12"/>
      <c r="M58" s="12"/>
      <c r="N58" s="12"/>
      <c r="O58" s="12"/>
      <c r="P58" s="12"/>
      <c r="Q58" s="12"/>
      <c r="R58" s="12"/>
      <c r="S58" s="12"/>
      <c r="T58" s="12"/>
      <c r="U58" s="12"/>
      <c r="V58" s="12"/>
      <c r="W58" s="12"/>
      <c r="X58" s="12"/>
    </row>
    <row r="59" spans="2:24" ht="12.75">
      <c r="B59" s="12"/>
      <c r="C59" s="12"/>
      <c r="D59" s="12"/>
      <c r="E59" s="12"/>
      <c r="F59" s="12"/>
      <c r="G59" s="12"/>
      <c r="H59" s="12"/>
      <c r="I59" s="12"/>
      <c r="J59" s="12"/>
      <c r="K59" s="12"/>
      <c r="L59" s="12"/>
      <c r="M59" s="12"/>
      <c r="N59" s="12"/>
      <c r="O59" s="12"/>
      <c r="P59" s="12"/>
      <c r="Q59" s="12"/>
      <c r="R59" s="12"/>
      <c r="S59" s="12"/>
      <c r="T59" s="12"/>
      <c r="U59" s="12"/>
      <c r="V59" s="12"/>
      <c r="W59" s="12"/>
      <c r="X59" s="12"/>
    </row>
    <row r="60" spans="2:24" ht="12.75">
      <c r="B60" s="12"/>
      <c r="C60" s="12"/>
      <c r="D60" s="12"/>
      <c r="E60" s="12"/>
      <c r="F60" s="12"/>
      <c r="G60" s="12"/>
      <c r="H60" s="12"/>
      <c r="I60" s="12"/>
      <c r="J60" s="12"/>
      <c r="K60" s="12"/>
      <c r="L60" s="12"/>
      <c r="M60" s="12"/>
      <c r="N60" s="12"/>
      <c r="O60" s="12"/>
      <c r="P60" s="12"/>
      <c r="Q60" s="12"/>
      <c r="R60" s="12"/>
      <c r="S60" s="12"/>
      <c r="T60" s="12"/>
      <c r="U60" s="12"/>
      <c r="V60" s="12"/>
      <c r="W60" s="12"/>
      <c r="X60" s="12"/>
    </row>
    <row r="61" spans="2:24" ht="12.75">
      <c r="B61" s="12"/>
      <c r="C61" s="12"/>
      <c r="D61" s="12"/>
      <c r="E61" s="12"/>
      <c r="F61" s="12"/>
      <c r="G61" s="12"/>
      <c r="H61" s="12"/>
      <c r="I61" s="12"/>
      <c r="J61" s="12"/>
      <c r="K61" s="12"/>
      <c r="L61" s="12"/>
      <c r="M61" s="12"/>
      <c r="N61" s="12"/>
      <c r="O61" s="12"/>
      <c r="P61" s="12"/>
      <c r="Q61" s="12"/>
      <c r="R61" s="12"/>
      <c r="S61" s="12"/>
      <c r="T61" s="12"/>
      <c r="U61" s="12"/>
      <c r="V61" s="12"/>
      <c r="W61" s="12"/>
      <c r="X61" s="12"/>
    </row>
    <row r="62" spans="2:24" ht="12.75">
      <c r="B62" s="12"/>
      <c r="C62" s="12"/>
      <c r="D62" s="12"/>
      <c r="E62" s="12"/>
      <c r="F62" s="12"/>
      <c r="G62" s="12"/>
      <c r="H62" s="12"/>
      <c r="I62" s="12"/>
      <c r="J62" s="12"/>
      <c r="K62" s="12"/>
      <c r="L62" s="12"/>
      <c r="M62" s="12"/>
      <c r="N62" s="12"/>
      <c r="O62" s="12"/>
      <c r="P62" s="12"/>
      <c r="Q62" s="12"/>
      <c r="R62" s="12"/>
      <c r="S62" s="12"/>
      <c r="T62" s="12"/>
      <c r="U62" s="12"/>
      <c r="V62" s="12"/>
      <c r="W62" s="12"/>
      <c r="X62" s="12"/>
    </row>
    <row r="63" spans="2:24" ht="12.75">
      <c r="B63" s="12"/>
      <c r="C63" s="12"/>
      <c r="D63" s="12"/>
      <c r="E63" s="12"/>
      <c r="F63" s="12"/>
      <c r="G63" s="12"/>
      <c r="H63" s="12"/>
      <c r="I63" s="12"/>
      <c r="J63" s="12"/>
      <c r="K63" s="12"/>
      <c r="L63" s="12"/>
      <c r="M63" s="12"/>
      <c r="N63" s="12"/>
      <c r="O63" s="12"/>
      <c r="P63" s="12"/>
      <c r="Q63" s="12"/>
      <c r="R63" s="12"/>
      <c r="S63" s="12"/>
      <c r="T63" s="12"/>
      <c r="U63" s="12"/>
      <c r="V63" s="12"/>
      <c r="W63" s="12"/>
      <c r="X63" s="12"/>
    </row>
    <row r="64" spans="2:24" ht="12.75">
      <c r="B64" s="12"/>
      <c r="C64" s="12"/>
      <c r="D64" s="12"/>
      <c r="E64" s="12"/>
      <c r="F64" s="12"/>
      <c r="G64" s="12"/>
      <c r="H64" s="12"/>
      <c r="I64" s="12"/>
      <c r="J64" s="12"/>
      <c r="K64" s="12"/>
      <c r="L64" s="12"/>
      <c r="M64" s="12"/>
      <c r="N64" s="12"/>
      <c r="O64" s="12"/>
      <c r="P64" s="12"/>
      <c r="Q64" s="12"/>
      <c r="R64" s="12"/>
      <c r="S64" s="12"/>
      <c r="T64" s="12"/>
      <c r="U64" s="12"/>
      <c r="V64" s="12"/>
      <c r="W64" s="12"/>
      <c r="X64" s="12"/>
    </row>
    <row r="65" spans="2:24" ht="12.75">
      <c r="B65" s="12"/>
      <c r="C65" s="12"/>
      <c r="D65" s="12"/>
      <c r="E65" s="12"/>
      <c r="F65" s="12"/>
      <c r="G65" s="12"/>
      <c r="H65" s="12"/>
      <c r="I65" s="12"/>
      <c r="J65" s="12"/>
      <c r="K65" s="12"/>
      <c r="L65" s="12"/>
      <c r="M65" s="12"/>
      <c r="N65" s="12"/>
      <c r="O65" s="12"/>
      <c r="P65" s="12"/>
      <c r="Q65" s="12"/>
      <c r="R65" s="12"/>
      <c r="S65" s="12"/>
      <c r="T65" s="12"/>
      <c r="U65" s="12"/>
      <c r="V65" s="12"/>
      <c r="W65" s="12"/>
      <c r="X65" s="12"/>
    </row>
    <row r="66" spans="2:24" ht="12.75">
      <c r="B66" s="12"/>
      <c r="C66" s="12"/>
      <c r="D66" s="12"/>
      <c r="E66" s="12"/>
      <c r="F66" s="12"/>
      <c r="G66" s="12"/>
      <c r="H66" s="12"/>
      <c r="I66" s="12"/>
      <c r="J66" s="12"/>
      <c r="K66" s="12"/>
      <c r="L66" s="12"/>
      <c r="M66" s="12"/>
      <c r="N66" s="12"/>
      <c r="O66" s="12"/>
      <c r="P66" s="12"/>
      <c r="Q66" s="12"/>
      <c r="R66" s="12"/>
      <c r="S66" s="12"/>
      <c r="T66" s="12"/>
      <c r="U66" s="12"/>
      <c r="V66" s="12"/>
      <c r="W66" s="12"/>
      <c r="X66" s="12"/>
    </row>
    <row r="67" spans="2:24" ht="12.75">
      <c r="B67" s="12"/>
      <c r="C67" s="12"/>
      <c r="D67" s="12"/>
      <c r="E67" s="12"/>
      <c r="F67" s="12"/>
      <c r="G67" s="12"/>
      <c r="H67" s="12"/>
      <c r="I67" s="12"/>
      <c r="J67" s="12"/>
      <c r="K67" s="12"/>
      <c r="L67" s="12"/>
      <c r="M67" s="12"/>
      <c r="N67" s="12"/>
      <c r="O67" s="12"/>
      <c r="P67" s="12"/>
      <c r="Q67" s="12"/>
      <c r="R67" s="12"/>
      <c r="S67" s="12"/>
      <c r="T67" s="12"/>
      <c r="U67" s="12"/>
      <c r="V67" s="12"/>
      <c r="W67" s="12"/>
      <c r="X67" s="12"/>
    </row>
    <row r="68" spans="2:24" ht="12.75">
      <c r="B68" s="12"/>
      <c r="C68" s="12"/>
      <c r="D68" s="12"/>
      <c r="E68" s="12"/>
      <c r="F68" s="12"/>
      <c r="G68" s="12"/>
      <c r="H68" s="12"/>
      <c r="I68" s="12"/>
      <c r="J68" s="12"/>
      <c r="K68" s="12"/>
      <c r="L68" s="12"/>
      <c r="M68" s="12"/>
      <c r="N68" s="12"/>
      <c r="O68" s="12"/>
      <c r="P68" s="12"/>
      <c r="Q68" s="12"/>
      <c r="R68" s="12"/>
      <c r="S68" s="12"/>
      <c r="T68" s="12"/>
      <c r="U68" s="12"/>
      <c r="V68" s="12"/>
      <c r="W68" s="12"/>
      <c r="X68" s="12"/>
    </row>
    <row r="69" spans="2:24" ht="12.75">
      <c r="B69" s="12"/>
      <c r="C69" s="12"/>
      <c r="D69" s="12"/>
      <c r="E69" s="12"/>
      <c r="F69" s="12"/>
      <c r="G69" s="12"/>
      <c r="H69" s="12"/>
      <c r="I69" s="12"/>
      <c r="J69" s="12"/>
      <c r="K69" s="12"/>
      <c r="L69" s="12"/>
      <c r="M69" s="12"/>
      <c r="N69" s="12"/>
      <c r="O69" s="12"/>
      <c r="P69" s="12"/>
      <c r="Q69" s="12"/>
      <c r="R69" s="12"/>
      <c r="S69" s="12"/>
      <c r="T69" s="12"/>
      <c r="U69" s="12"/>
      <c r="V69" s="12"/>
      <c r="W69" s="12"/>
      <c r="X69" s="12"/>
    </row>
    <row r="70" spans="2:24" ht="12.75">
      <c r="B70" s="12"/>
      <c r="C70" s="12"/>
      <c r="D70" s="12"/>
      <c r="E70" s="12"/>
      <c r="F70" s="12"/>
      <c r="G70" s="12"/>
      <c r="H70" s="12"/>
      <c r="I70" s="12"/>
      <c r="J70" s="12"/>
      <c r="K70" s="12"/>
      <c r="L70" s="12"/>
      <c r="M70" s="12"/>
      <c r="N70" s="12"/>
      <c r="O70" s="12"/>
      <c r="P70" s="12"/>
      <c r="Q70" s="12"/>
      <c r="R70" s="12"/>
      <c r="S70" s="12"/>
      <c r="T70" s="12"/>
      <c r="U70" s="12"/>
      <c r="V70" s="12"/>
      <c r="W70" s="12"/>
      <c r="X70" s="12"/>
    </row>
    <row r="71" spans="2:24" ht="12.75">
      <c r="B71" s="12"/>
      <c r="C71" s="12"/>
      <c r="D71" s="12"/>
      <c r="E71" s="12"/>
      <c r="F71" s="12"/>
      <c r="G71" s="12"/>
      <c r="H71" s="12"/>
      <c r="I71" s="12"/>
      <c r="J71" s="12"/>
      <c r="K71" s="12"/>
      <c r="L71" s="12"/>
      <c r="M71" s="12"/>
      <c r="N71" s="12"/>
      <c r="O71" s="12"/>
      <c r="P71" s="12"/>
      <c r="Q71" s="12"/>
      <c r="R71" s="12"/>
      <c r="S71" s="12"/>
      <c r="T71" s="12"/>
      <c r="U71" s="12"/>
      <c r="V71" s="12"/>
      <c r="W71" s="12"/>
      <c r="X71" s="12"/>
    </row>
    <row r="72" spans="2:24" ht="12.75">
      <c r="B72" s="12"/>
      <c r="C72" s="12"/>
      <c r="D72" s="12"/>
      <c r="E72" s="12"/>
      <c r="F72" s="12"/>
      <c r="G72" s="12"/>
      <c r="H72" s="12"/>
      <c r="I72" s="12"/>
      <c r="J72" s="12"/>
      <c r="K72" s="12"/>
      <c r="L72" s="12"/>
      <c r="M72" s="12"/>
      <c r="N72" s="12"/>
      <c r="O72" s="12"/>
      <c r="P72" s="12"/>
      <c r="Q72" s="12"/>
      <c r="R72" s="12"/>
      <c r="S72" s="12"/>
      <c r="T72" s="12"/>
      <c r="U72" s="12"/>
      <c r="V72" s="12"/>
      <c r="W72" s="12"/>
      <c r="X72" s="12"/>
    </row>
    <row r="73" spans="2:24" ht="12.75">
      <c r="B73" s="12"/>
      <c r="C73" s="12"/>
      <c r="D73" s="12"/>
      <c r="E73" s="12"/>
      <c r="F73" s="12"/>
      <c r="G73" s="12"/>
      <c r="H73" s="12"/>
      <c r="I73" s="12"/>
      <c r="J73" s="12"/>
      <c r="K73" s="12"/>
      <c r="L73" s="12"/>
      <c r="M73" s="12"/>
      <c r="N73" s="12"/>
      <c r="O73" s="12"/>
      <c r="P73" s="12"/>
      <c r="Q73" s="12"/>
      <c r="R73" s="12"/>
      <c r="S73" s="12"/>
      <c r="T73" s="12"/>
      <c r="U73" s="12"/>
      <c r="V73" s="12"/>
      <c r="W73" s="12"/>
      <c r="X73" s="12"/>
    </row>
    <row r="74" spans="2:24" ht="12.75">
      <c r="B74" s="12"/>
      <c r="C74" s="12"/>
      <c r="D74" s="12"/>
      <c r="E74" s="12"/>
      <c r="F74" s="12"/>
      <c r="G74" s="12"/>
      <c r="H74" s="12"/>
      <c r="I74" s="12"/>
      <c r="J74" s="12"/>
      <c r="K74" s="12"/>
      <c r="L74" s="12"/>
      <c r="M74" s="12"/>
      <c r="N74" s="12"/>
      <c r="O74" s="12"/>
      <c r="P74" s="12"/>
      <c r="Q74" s="12"/>
      <c r="R74" s="12"/>
      <c r="S74" s="12"/>
      <c r="T74" s="12"/>
      <c r="U74" s="12"/>
      <c r="V74" s="12"/>
      <c r="W74" s="12"/>
      <c r="X74" s="12"/>
    </row>
    <row r="75" spans="2:24" ht="12.75">
      <c r="B75" s="12"/>
      <c r="C75" s="12"/>
      <c r="D75" s="12"/>
      <c r="E75" s="12"/>
      <c r="F75" s="12"/>
      <c r="G75" s="12"/>
      <c r="H75" s="12"/>
      <c r="I75" s="12"/>
      <c r="J75" s="12"/>
      <c r="K75" s="12"/>
      <c r="L75" s="12"/>
      <c r="M75" s="12"/>
      <c r="N75" s="12"/>
      <c r="O75" s="12"/>
      <c r="P75" s="12"/>
      <c r="Q75" s="12"/>
      <c r="R75" s="12"/>
      <c r="S75" s="12"/>
      <c r="T75" s="12"/>
      <c r="U75" s="12"/>
      <c r="V75" s="12"/>
      <c r="W75" s="12"/>
      <c r="X75" s="12"/>
    </row>
    <row r="76" spans="2:24" ht="12.75">
      <c r="B76" s="12"/>
      <c r="C76" s="12"/>
      <c r="D76" s="12"/>
      <c r="E76" s="12"/>
      <c r="F76" s="12"/>
      <c r="G76" s="12"/>
      <c r="H76" s="12"/>
      <c r="I76" s="12"/>
      <c r="J76" s="12"/>
      <c r="K76" s="12"/>
      <c r="L76" s="12"/>
      <c r="M76" s="12"/>
      <c r="N76" s="12"/>
      <c r="O76" s="12"/>
      <c r="P76" s="12"/>
      <c r="Q76" s="12"/>
      <c r="R76" s="12"/>
      <c r="S76" s="12"/>
      <c r="T76" s="12"/>
      <c r="U76" s="12"/>
      <c r="V76" s="12"/>
      <c r="W76" s="12"/>
      <c r="X76" s="12"/>
    </row>
    <row r="77" spans="2:24" ht="12.75">
      <c r="B77" s="12"/>
      <c r="C77" s="12"/>
      <c r="D77" s="12"/>
      <c r="E77" s="12"/>
      <c r="F77" s="12"/>
      <c r="G77" s="12"/>
      <c r="H77" s="12"/>
      <c r="I77" s="12"/>
      <c r="J77" s="12"/>
      <c r="K77" s="12"/>
      <c r="L77" s="12"/>
      <c r="M77" s="12"/>
      <c r="N77" s="12"/>
      <c r="O77" s="12"/>
      <c r="P77" s="12"/>
      <c r="Q77" s="12"/>
      <c r="R77" s="12"/>
      <c r="S77" s="12"/>
      <c r="T77" s="12"/>
      <c r="U77" s="12"/>
      <c r="V77" s="12"/>
      <c r="W77" s="12"/>
      <c r="X77" s="12"/>
    </row>
    <row r="78" spans="2:24" ht="12.75">
      <c r="B78" s="12"/>
      <c r="C78" s="12"/>
      <c r="D78" s="12"/>
      <c r="E78" s="12"/>
      <c r="F78" s="12"/>
      <c r="G78" s="12"/>
      <c r="H78" s="12"/>
      <c r="I78" s="12"/>
      <c r="J78" s="12"/>
      <c r="K78" s="12"/>
      <c r="L78" s="12"/>
      <c r="M78" s="12"/>
      <c r="N78" s="12"/>
      <c r="O78" s="12"/>
      <c r="P78" s="12"/>
      <c r="Q78" s="12"/>
      <c r="R78" s="12"/>
      <c r="S78" s="12"/>
      <c r="T78" s="12"/>
      <c r="U78" s="12"/>
      <c r="V78" s="12"/>
      <c r="W78" s="12"/>
      <c r="X78" s="12"/>
    </row>
    <row r="79" spans="2:24" ht="12.75">
      <c r="B79" s="12"/>
      <c r="C79" s="12"/>
      <c r="D79" s="12"/>
      <c r="E79" s="12"/>
      <c r="F79" s="12"/>
      <c r="G79" s="12"/>
      <c r="H79" s="12"/>
      <c r="I79" s="12"/>
      <c r="J79" s="12"/>
      <c r="K79" s="12"/>
      <c r="L79" s="12"/>
      <c r="M79" s="12"/>
      <c r="N79" s="12"/>
      <c r="O79" s="12"/>
      <c r="P79" s="12"/>
      <c r="Q79" s="12"/>
      <c r="R79" s="12"/>
      <c r="S79" s="12"/>
      <c r="T79" s="12"/>
      <c r="U79" s="12"/>
      <c r="V79" s="12"/>
      <c r="W79" s="12"/>
      <c r="X79" s="12"/>
    </row>
    <row r="80" spans="2:24" ht="12.75">
      <c r="B80" s="12"/>
      <c r="C80" s="12"/>
      <c r="D80" s="12"/>
      <c r="E80" s="12"/>
      <c r="F80" s="12"/>
      <c r="G80" s="12"/>
      <c r="H80" s="12"/>
      <c r="I80" s="12"/>
      <c r="J80" s="12"/>
      <c r="K80" s="12"/>
      <c r="L80" s="12"/>
      <c r="M80" s="12"/>
      <c r="N80" s="12"/>
      <c r="O80" s="12"/>
      <c r="P80" s="12"/>
      <c r="Q80" s="12"/>
      <c r="R80" s="12"/>
      <c r="S80" s="12"/>
      <c r="T80" s="12"/>
      <c r="U80" s="12"/>
      <c r="V80" s="12"/>
      <c r="W80" s="12"/>
      <c r="X80" s="12"/>
    </row>
    <row r="81" spans="2:24" ht="12.75">
      <c r="B81" s="12"/>
      <c r="C81" s="12"/>
      <c r="D81" s="12"/>
      <c r="E81" s="12"/>
      <c r="F81" s="12"/>
      <c r="G81" s="12"/>
      <c r="H81" s="12"/>
      <c r="I81" s="12"/>
      <c r="J81" s="12"/>
      <c r="K81" s="12"/>
      <c r="L81" s="12"/>
      <c r="M81" s="12"/>
      <c r="N81" s="12"/>
      <c r="O81" s="12"/>
      <c r="P81" s="12"/>
      <c r="Q81" s="12"/>
      <c r="R81" s="12"/>
      <c r="S81" s="12"/>
      <c r="T81" s="12"/>
      <c r="U81" s="12"/>
      <c r="V81" s="12"/>
      <c r="W81" s="12"/>
      <c r="X81" s="12"/>
    </row>
    <row r="82" spans="2:24" ht="12.75">
      <c r="B82" s="12"/>
      <c r="C82" s="12"/>
      <c r="D82" s="12"/>
      <c r="E82" s="12"/>
      <c r="F82" s="12"/>
      <c r="G82" s="12"/>
      <c r="H82" s="12"/>
      <c r="I82" s="12"/>
      <c r="J82" s="12"/>
      <c r="K82" s="12"/>
      <c r="L82" s="12"/>
      <c r="M82" s="12"/>
      <c r="N82" s="12"/>
      <c r="O82" s="12"/>
      <c r="P82" s="12"/>
      <c r="Q82" s="12"/>
      <c r="R82" s="12"/>
      <c r="S82" s="12"/>
      <c r="T82" s="12"/>
      <c r="U82" s="12"/>
      <c r="V82" s="12"/>
      <c r="W82" s="12"/>
      <c r="X82" s="12"/>
    </row>
    <row r="83" spans="2:24" ht="12.75">
      <c r="B83" s="12"/>
      <c r="C83" s="12"/>
      <c r="D83" s="12"/>
      <c r="E83" s="12"/>
      <c r="F83" s="12"/>
      <c r="G83" s="12"/>
      <c r="H83" s="12"/>
      <c r="I83" s="12"/>
      <c r="J83" s="12"/>
      <c r="K83" s="12"/>
      <c r="L83" s="12"/>
      <c r="M83" s="12"/>
      <c r="N83" s="12"/>
      <c r="O83" s="12"/>
      <c r="P83" s="12"/>
      <c r="Q83" s="12"/>
      <c r="R83" s="12"/>
      <c r="S83" s="12"/>
      <c r="T83" s="12"/>
      <c r="U83" s="12"/>
      <c r="V83" s="12"/>
      <c r="W83" s="12"/>
      <c r="X83" s="12"/>
    </row>
    <row r="84" spans="2:24" ht="12.75">
      <c r="B84" s="12"/>
      <c r="C84" s="12"/>
      <c r="D84" s="12"/>
      <c r="E84" s="12"/>
      <c r="F84" s="12"/>
      <c r="G84" s="12"/>
      <c r="H84" s="12"/>
      <c r="I84" s="12"/>
      <c r="J84" s="12"/>
      <c r="K84" s="12"/>
      <c r="L84" s="12"/>
      <c r="M84" s="12"/>
      <c r="N84" s="12"/>
      <c r="O84" s="12"/>
      <c r="P84" s="12"/>
      <c r="Q84" s="12"/>
      <c r="R84" s="12"/>
      <c r="S84" s="12"/>
      <c r="T84" s="12"/>
      <c r="U84" s="12"/>
      <c r="V84" s="12"/>
      <c r="W84" s="12"/>
      <c r="X84" s="12"/>
    </row>
    <row r="85" spans="2:24" ht="12.75">
      <c r="B85" s="12"/>
      <c r="C85" s="12"/>
      <c r="D85" s="12"/>
      <c r="E85" s="12"/>
      <c r="F85" s="12"/>
      <c r="G85" s="12"/>
      <c r="H85" s="12"/>
      <c r="I85" s="12"/>
      <c r="J85" s="12"/>
      <c r="K85" s="12"/>
      <c r="L85" s="12"/>
      <c r="M85" s="12"/>
      <c r="N85" s="12"/>
      <c r="O85" s="12"/>
      <c r="P85" s="12"/>
      <c r="Q85" s="12"/>
      <c r="R85" s="12"/>
      <c r="S85" s="12"/>
      <c r="T85" s="12"/>
      <c r="U85" s="12"/>
      <c r="V85" s="12"/>
      <c r="W85" s="12"/>
      <c r="X85" s="12"/>
    </row>
    <row r="86" spans="2:24" ht="12.75">
      <c r="B86" s="12"/>
      <c r="C86" s="12"/>
      <c r="D86" s="12"/>
      <c r="E86" s="12"/>
      <c r="F86" s="12"/>
      <c r="G86" s="12"/>
      <c r="H86" s="12"/>
      <c r="I86" s="12"/>
      <c r="J86" s="12"/>
      <c r="K86" s="12"/>
      <c r="L86" s="12"/>
      <c r="M86" s="12"/>
      <c r="N86" s="12"/>
      <c r="O86" s="12"/>
      <c r="P86" s="12"/>
      <c r="Q86" s="12"/>
      <c r="R86" s="12"/>
      <c r="S86" s="12"/>
      <c r="T86" s="12"/>
      <c r="U86" s="12"/>
      <c r="V86" s="12"/>
      <c r="W86" s="12"/>
      <c r="X86" s="12"/>
    </row>
    <row r="87" spans="2:24" ht="12.75">
      <c r="B87" s="12"/>
      <c r="C87" s="12"/>
      <c r="D87" s="12"/>
      <c r="E87" s="12"/>
      <c r="F87" s="12"/>
      <c r="G87" s="12"/>
      <c r="H87" s="12"/>
      <c r="I87" s="12"/>
      <c r="J87" s="12"/>
      <c r="K87" s="12"/>
      <c r="L87" s="12"/>
      <c r="M87" s="12"/>
      <c r="N87" s="12"/>
      <c r="O87" s="12"/>
      <c r="P87" s="12"/>
      <c r="Q87" s="12"/>
      <c r="R87" s="12"/>
      <c r="S87" s="12"/>
      <c r="T87" s="12"/>
      <c r="U87" s="12"/>
      <c r="V87" s="12"/>
      <c r="W87" s="12"/>
      <c r="X87" s="12"/>
    </row>
    <row r="88" spans="2:24" ht="12.75">
      <c r="B88" s="12"/>
      <c r="C88" s="12"/>
      <c r="D88" s="12"/>
      <c r="E88" s="12"/>
      <c r="F88" s="12"/>
      <c r="G88" s="12"/>
      <c r="H88" s="12"/>
      <c r="I88" s="12"/>
      <c r="J88" s="12"/>
      <c r="K88" s="12"/>
      <c r="L88" s="12"/>
      <c r="M88" s="12"/>
      <c r="N88" s="12"/>
      <c r="O88" s="12"/>
      <c r="P88" s="12"/>
      <c r="Q88" s="12"/>
      <c r="R88" s="12"/>
      <c r="S88" s="12"/>
      <c r="T88" s="12"/>
      <c r="U88" s="12"/>
      <c r="V88" s="12"/>
      <c r="W88" s="12"/>
      <c r="X88" s="12"/>
    </row>
    <row r="89" spans="2:24" ht="12.75">
      <c r="B89" s="12"/>
      <c r="C89" s="12"/>
      <c r="D89" s="12"/>
      <c r="E89" s="12"/>
      <c r="F89" s="12"/>
      <c r="G89" s="12"/>
      <c r="H89" s="12"/>
      <c r="I89" s="12"/>
      <c r="J89" s="12"/>
      <c r="K89" s="12"/>
      <c r="L89" s="12"/>
      <c r="M89" s="12"/>
      <c r="N89" s="12"/>
      <c r="O89" s="12"/>
      <c r="P89" s="12"/>
      <c r="Q89" s="12"/>
      <c r="R89" s="12"/>
      <c r="S89" s="12"/>
      <c r="T89" s="12"/>
      <c r="U89" s="12"/>
      <c r="V89" s="12"/>
      <c r="W89" s="12"/>
      <c r="X89" s="12"/>
    </row>
    <row r="90" spans="2:24" ht="12.75">
      <c r="B90" s="12"/>
      <c r="C90" s="12"/>
      <c r="D90" s="12"/>
      <c r="E90" s="12"/>
      <c r="F90" s="12"/>
      <c r="G90" s="12"/>
      <c r="H90" s="12"/>
      <c r="I90" s="12"/>
      <c r="J90" s="12"/>
      <c r="K90" s="12"/>
      <c r="L90" s="12"/>
      <c r="M90" s="12"/>
      <c r="N90" s="12"/>
      <c r="O90" s="12"/>
      <c r="P90" s="12"/>
      <c r="Q90" s="12"/>
      <c r="R90" s="12"/>
      <c r="S90" s="12"/>
      <c r="T90" s="12"/>
      <c r="U90" s="12"/>
      <c r="V90" s="12"/>
      <c r="W90" s="12"/>
      <c r="X90" s="12"/>
    </row>
    <row r="91" spans="2:24" ht="12.75">
      <c r="B91" s="12"/>
      <c r="C91" s="12"/>
      <c r="D91" s="12"/>
      <c r="E91" s="12"/>
      <c r="F91" s="12"/>
      <c r="G91" s="12"/>
      <c r="H91" s="12"/>
      <c r="I91" s="12"/>
      <c r="J91" s="12"/>
      <c r="K91" s="12"/>
      <c r="L91" s="12"/>
      <c r="M91" s="12"/>
      <c r="N91" s="12"/>
      <c r="O91" s="12"/>
      <c r="P91" s="12"/>
      <c r="Q91" s="12"/>
      <c r="R91" s="12"/>
      <c r="S91" s="12"/>
      <c r="T91" s="12"/>
      <c r="U91" s="12"/>
      <c r="V91" s="12"/>
      <c r="W91" s="12"/>
      <c r="X91" s="12"/>
    </row>
    <row r="92" spans="2:24" ht="12.75">
      <c r="B92" s="12"/>
      <c r="C92" s="12"/>
      <c r="D92" s="12"/>
      <c r="E92" s="12"/>
      <c r="F92" s="12"/>
      <c r="G92" s="12"/>
      <c r="H92" s="12"/>
      <c r="I92" s="12"/>
      <c r="J92" s="12"/>
      <c r="K92" s="12"/>
      <c r="L92" s="12"/>
      <c r="M92" s="12"/>
      <c r="N92" s="12"/>
      <c r="O92" s="12"/>
      <c r="P92" s="12"/>
      <c r="Q92" s="12"/>
      <c r="R92" s="12"/>
      <c r="S92" s="12"/>
      <c r="T92" s="12"/>
      <c r="U92" s="12"/>
      <c r="V92" s="12"/>
      <c r="W92" s="12"/>
      <c r="X92" s="12"/>
    </row>
    <row r="93" spans="2:24" ht="12.75">
      <c r="B93" s="12"/>
      <c r="C93" s="12"/>
      <c r="D93" s="12"/>
      <c r="E93" s="12"/>
      <c r="F93" s="12"/>
      <c r="G93" s="12"/>
      <c r="H93" s="12"/>
      <c r="I93" s="12"/>
      <c r="J93" s="12"/>
      <c r="K93" s="12"/>
      <c r="L93" s="12"/>
      <c r="M93" s="12"/>
      <c r="N93" s="12"/>
      <c r="O93" s="12"/>
      <c r="P93" s="12"/>
      <c r="Q93" s="12"/>
      <c r="R93" s="12"/>
      <c r="S93" s="12"/>
      <c r="T93" s="12"/>
      <c r="U93" s="12"/>
      <c r="V93" s="12"/>
      <c r="W93" s="12"/>
      <c r="X93" s="12"/>
    </row>
    <row r="94" spans="2:24" ht="12.75">
      <c r="B94" s="12"/>
      <c r="C94" s="12"/>
      <c r="D94" s="12"/>
      <c r="E94" s="12"/>
      <c r="F94" s="12"/>
      <c r="G94" s="12"/>
      <c r="H94" s="12"/>
      <c r="I94" s="12"/>
      <c r="J94" s="12"/>
      <c r="K94" s="12"/>
      <c r="L94" s="12"/>
      <c r="M94" s="12"/>
      <c r="N94" s="12"/>
      <c r="O94" s="12"/>
      <c r="P94" s="12"/>
      <c r="Q94" s="12"/>
      <c r="R94" s="12"/>
      <c r="S94" s="12"/>
      <c r="T94" s="12"/>
      <c r="U94" s="12"/>
      <c r="V94" s="12"/>
      <c r="W94" s="12"/>
      <c r="X94" s="12"/>
    </row>
    <row r="95" spans="2:24" ht="12.75">
      <c r="B95" s="12"/>
      <c r="C95" s="12"/>
      <c r="D95" s="12"/>
      <c r="E95" s="12"/>
      <c r="F95" s="12"/>
      <c r="G95" s="12"/>
      <c r="H95" s="12"/>
      <c r="I95" s="12"/>
      <c r="J95" s="12"/>
      <c r="K95" s="12"/>
      <c r="L95" s="12"/>
      <c r="M95" s="12"/>
      <c r="N95" s="12"/>
      <c r="O95" s="12"/>
      <c r="P95" s="12"/>
      <c r="Q95" s="12"/>
      <c r="R95" s="12"/>
      <c r="S95" s="12"/>
      <c r="T95" s="12"/>
      <c r="U95" s="12"/>
      <c r="V95" s="12"/>
      <c r="W95" s="12"/>
      <c r="X95" s="12"/>
    </row>
    <row r="96" spans="2:24" ht="12.75">
      <c r="B96" s="12"/>
      <c r="C96" s="12"/>
      <c r="D96" s="12"/>
      <c r="E96" s="12"/>
      <c r="F96" s="12"/>
      <c r="G96" s="12"/>
      <c r="H96" s="12"/>
      <c r="I96" s="12"/>
      <c r="J96" s="12"/>
      <c r="K96" s="12"/>
      <c r="L96" s="12"/>
      <c r="M96" s="12"/>
      <c r="N96" s="12"/>
      <c r="O96" s="12"/>
      <c r="P96" s="12"/>
      <c r="Q96" s="12"/>
      <c r="R96" s="12"/>
      <c r="S96" s="12"/>
      <c r="T96" s="12"/>
      <c r="U96" s="12"/>
      <c r="V96" s="12"/>
      <c r="W96" s="12"/>
      <c r="X96" s="12"/>
    </row>
    <row r="97" spans="2:24" ht="12.75">
      <c r="B97" s="12"/>
      <c r="C97" s="12"/>
      <c r="D97" s="12"/>
      <c r="E97" s="12"/>
      <c r="F97" s="12"/>
      <c r="G97" s="12"/>
      <c r="H97" s="12"/>
      <c r="I97" s="12"/>
      <c r="J97" s="12"/>
      <c r="K97" s="12"/>
      <c r="L97" s="12"/>
      <c r="M97" s="12"/>
      <c r="N97" s="12"/>
      <c r="O97" s="12"/>
      <c r="P97" s="12"/>
      <c r="Q97" s="12"/>
      <c r="R97" s="12"/>
      <c r="S97" s="12"/>
      <c r="T97" s="12"/>
      <c r="U97" s="12"/>
      <c r="V97" s="12"/>
      <c r="W97" s="12"/>
      <c r="X97" s="12"/>
    </row>
    <row r="98" spans="2:24" ht="12.75">
      <c r="B98" s="12"/>
      <c r="C98" s="12"/>
      <c r="D98" s="12"/>
      <c r="E98" s="12"/>
      <c r="F98" s="12"/>
      <c r="G98" s="12"/>
      <c r="H98" s="12"/>
      <c r="I98" s="12"/>
      <c r="J98" s="12"/>
      <c r="K98" s="12"/>
      <c r="L98" s="12"/>
      <c r="M98" s="12"/>
      <c r="N98" s="12"/>
      <c r="O98" s="12"/>
      <c r="P98" s="12"/>
      <c r="Q98" s="12"/>
      <c r="R98" s="12"/>
      <c r="S98" s="12"/>
      <c r="T98" s="12"/>
      <c r="U98" s="12"/>
      <c r="V98" s="12"/>
      <c r="W98" s="12"/>
      <c r="X98" s="12"/>
    </row>
    <row r="99" spans="2:24" ht="12.75">
      <c r="B99" s="12"/>
      <c r="C99" s="12"/>
      <c r="D99" s="12"/>
      <c r="E99" s="12"/>
      <c r="F99" s="12"/>
      <c r="G99" s="12"/>
      <c r="H99" s="12"/>
      <c r="I99" s="12"/>
      <c r="J99" s="12"/>
      <c r="K99" s="12"/>
      <c r="L99" s="12"/>
      <c r="M99" s="12"/>
      <c r="N99" s="12"/>
      <c r="O99" s="12"/>
      <c r="P99" s="12"/>
      <c r="Q99" s="12"/>
      <c r="R99" s="12"/>
      <c r="S99" s="12"/>
      <c r="T99" s="12"/>
      <c r="U99" s="12"/>
      <c r="V99" s="12"/>
      <c r="W99" s="12"/>
      <c r="X99" s="12"/>
    </row>
    <row r="100" spans="2:24" ht="12.75">
      <c r="B100" s="12"/>
      <c r="C100" s="12"/>
      <c r="D100" s="12"/>
      <c r="E100" s="12"/>
      <c r="F100" s="12"/>
      <c r="G100" s="12"/>
      <c r="H100" s="12"/>
      <c r="I100" s="12"/>
      <c r="J100" s="12"/>
      <c r="K100" s="12"/>
      <c r="L100" s="12"/>
      <c r="M100" s="12"/>
      <c r="N100" s="12"/>
      <c r="O100" s="12"/>
      <c r="P100" s="12"/>
      <c r="Q100" s="12"/>
      <c r="R100" s="12"/>
      <c r="S100" s="12"/>
      <c r="T100" s="12"/>
      <c r="U100" s="12"/>
      <c r="V100" s="12"/>
      <c r="W100" s="12"/>
      <c r="X100" s="12"/>
    </row>
    <row r="101" spans="2:24" ht="12.75">
      <c r="B101" s="12"/>
      <c r="C101" s="12"/>
      <c r="D101" s="12"/>
      <c r="E101" s="12"/>
      <c r="F101" s="12"/>
      <c r="G101" s="12"/>
      <c r="H101" s="12"/>
      <c r="I101" s="12"/>
      <c r="J101" s="12"/>
      <c r="K101" s="12"/>
      <c r="L101" s="12"/>
      <c r="M101" s="12"/>
      <c r="N101" s="12"/>
      <c r="O101" s="12"/>
      <c r="P101" s="12"/>
      <c r="Q101" s="12"/>
      <c r="R101" s="12"/>
      <c r="S101" s="12"/>
      <c r="T101" s="12"/>
      <c r="U101" s="12"/>
      <c r="V101" s="12"/>
      <c r="W101" s="12"/>
      <c r="X101" s="12"/>
    </row>
    <row r="102" spans="2:24" ht="12.75">
      <c r="B102" s="12"/>
      <c r="C102" s="12"/>
      <c r="D102" s="12"/>
      <c r="E102" s="12"/>
      <c r="F102" s="12"/>
      <c r="G102" s="12"/>
      <c r="H102" s="12"/>
      <c r="I102" s="12"/>
      <c r="J102" s="12"/>
      <c r="K102" s="12"/>
      <c r="L102" s="12"/>
      <c r="M102" s="12"/>
      <c r="N102" s="12"/>
      <c r="O102" s="12"/>
      <c r="P102" s="12"/>
      <c r="Q102" s="12"/>
      <c r="R102" s="12"/>
      <c r="S102" s="12"/>
      <c r="T102" s="12"/>
      <c r="U102" s="12"/>
      <c r="V102" s="12"/>
      <c r="W102" s="12"/>
      <c r="X102" s="12"/>
    </row>
    <row r="103" spans="2:24" ht="12.75">
      <c r="B103" s="12"/>
      <c r="C103" s="12"/>
      <c r="D103" s="12"/>
      <c r="E103" s="12"/>
      <c r="F103" s="12"/>
      <c r="G103" s="12"/>
      <c r="H103" s="12"/>
      <c r="I103" s="12"/>
      <c r="J103" s="12"/>
      <c r="K103" s="12"/>
      <c r="L103" s="12"/>
      <c r="M103" s="12"/>
      <c r="N103" s="12"/>
      <c r="O103" s="12"/>
      <c r="P103" s="12"/>
      <c r="Q103" s="12"/>
      <c r="R103" s="12"/>
      <c r="S103" s="12"/>
      <c r="T103" s="12"/>
      <c r="U103" s="12"/>
      <c r="V103" s="12"/>
      <c r="W103" s="12"/>
      <c r="X103" s="12"/>
    </row>
    <row r="104" spans="2:24" ht="12.75">
      <c r="B104" s="12"/>
      <c r="C104" s="12"/>
      <c r="D104" s="12"/>
      <c r="E104" s="12"/>
      <c r="F104" s="12"/>
      <c r="G104" s="12"/>
      <c r="H104" s="12"/>
      <c r="I104" s="12"/>
      <c r="J104" s="12"/>
      <c r="K104" s="12"/>
      <c r="L104" s="12"/>
      <c r="M104" s="12"/>
      <c r="N104" s="12"/>
      <c r="O104" s="12"/>
      <c r="P104" s="12"/>
      <c r="Q104" s="12"/>
      <c r="R104" s="12"/>
      <c r="S104" s="12"/>
      <c r="T104" s="12"/>
      <c r="U104" s="12"/>
      <c r="V104" s="12"/>
      <c r="W104" s="12"/>
      <c r="X104" s="12"/>
    </row>
    <row r="105" spans="2:24" ht="12.75">
      <c r="B105" s="12"/>
      <c r="C105" s="12"/>
      <c r="D105" s="12"/>
      <c r="E105" s="12"/>
      <c r="F105" s="12"/>
      <c r="G105" s="12"/>
      <c r="H105" s="12"/>
      <c r="I105" s="12"/>
      <c r="J105" s="12"/>
      <c r="K105" s="12"/>
      <c r="L105" s="12"/>
      <c r="M105" s="12"/>
      <c r="N105" s="12"/>
      <c r="O105" s="12"/>
      <c r="P105" s="12"/>
      <c r="Q105" s="12"/>
      <c r="R105" s="12"/>
      <c r="S105" s="12"/>
      <c r="T105" s="12"/>
      <c r="U105" s="12"/>
      <c r="V105" s="12"/>
      <c r="W105" s="12"/>
      <c r="X105" s="12"/>
    </row>
    <row r="106" spans="2:24" ht="12.75">
      <c r="B106" s="12"/>
      <c r="C106" s="12"/>
      <c r="D106" s="12"/>
      <c r="E106" s="12"/>
      <c r="F106" s="12"/>
      <c r="G106" s="12"/>
      <c r="H106" s="12"/>
      <c r="I106" s="12"/>
      <c r="J106" s="12"/>
      <c r="K106" s="12"/>
      <c r="L106" s="12"/>
      <c r="M106" s="12"/>
      <c r="N106" s="12"/>
      <c r="O106" s="12"/>
      <c r="P106" s="12"/>
      <c r="Q106" s="12"/>
      <c r="R106" s="12"/>
      <c r="S106" s="12"/>
      <c r="T106" s="12"/>
      <c r="U106" s="12"/>
      <c r="V106" s="12"/>
      <c r="W106" s="12"/>
      <c r="X106" s="12"/>
    </row>
    <row r="107" spans="2:24" ht="12.75">
      <c r="B107" s="12"/>
      <c r="C107" s="12"/>
      <c r="D107" s="12"/>
      <c r="E107" s="12"/>
      <c r="F107" s="12"/>
      <c r="G107" s="12"/>
      <c r="H107" s="12"/>
      <c r="I107" s="12"/>
      <c r="J107" s="12"/>
      <c r="K107" s="12"/>
      <c r="L107" s="12"/>
      <c r="M107" s="12"/>
      <c r="N107" s="12"/>
      <c r="O107" s="12"/>
      <c r="P107" s="12"/>
      <c r="Q107" s="12"/>
      <c r="R107" s="12"/>
      <c r="S107" s="12"/>
      <c r="T107" s="12"/>
      <c r="U107" s="12"/>
      <c r="V107" s="12"/>
      <c r="W107" s="12"/>
      <c r="X107" s="12"/>
    </row>
    <row r="108" spans="2:24" ht="12.75">
      <c r="B108" s="12"/>
      <c r="C108" s="12"/>
      <c r="D108" s="12"/>
      <c r="E108" s="12"/>
      <c r="F108" s="12"/>
      <c r="G108" s="12"/>
      <c r="H108" s="12"/>
      <c r="I108" s="12"/>
      <c r="J108" s="12"/>
      <c r="K108" s="12"/>
      <c r="L108" s="12"/>
      <c r="M108" s="12"/>
      <c r="N108" s="12"/>
      <c r="O108" s="12"/>
      <c r="P108" s="12"/>
      <c r="Q108" s="12"/>
      <c r="R108" s="12"/>
      <c r="S108" s="12"/>
      <c r="T108" s="12"/>
      <c r="U108" s="12"/>
      <c r="V108" s="12"/>
      <c r="W108" s="12"/>
      <c r="X108" s="12"/>
    </row>
    <row r="109" spans="2:24" ht="12.75">
      <c r="B109" s="12"/>
      <c r="C109" s="12"/>
      <c r="D109" s="12"/>
      <c r="E109" s="12"/>
      <c r="F109" s="12"/>
      <c r="G109" s="12"/>
      <c r="H109" s="12"/>
      <c r="I109" s="12"/>
      <c r="J109" s="12"/>
      <c r="K109" s="12"/>
      <c r="L109" s="12"/>
      <c r="M109" s="12"/>
      <c r="N109" s="12"/>
      <c r="O109" s="12"/>
      <c r="P109" s="12"/>
      <c r="Q109" s="12"/>
      <c r="R109" s="12"/>
      <c r="S109" s="12"/>
      <c r="T109" s="12"/>
      <c r="U109" s="12"/>
      <c r="V109" s="12"/>
      <c r="W109" s="12"/>
      <c r="X109" s="12"/>
    </row>
    <row r="110" spans="2:24" ht="12.75">
      <c r="B110" s="12"/>
      <c r="C110" s="12"/>
      <c r="D110" s="12"/>
      <c r="E110" s="12"/>
      <c r="F110" s="12"/>
      <c r="G110" s="12"/>
      <c r="H110" s="12"/>
      <c r="I110" s="12"/>
      <c r="J110" s="12"/>
      <c r="K110" s="12"/>
      <c r="L110" s="12"/>
      <c r="M110" s="12"/>
      <c r="N110" s="12"/>
      <c r="O110" s="12"/>
      <c r="P110" s="12"/>
      <c r="Q110" s="12"/>
      <c r="R110" s="12"/>
      <c r="S110" s="12"/>
      <c r="T110" s="12"/>
      <c r="U110" s="12"/>
      <c r="V110" s="12"/>
      <c r="W110" s="12"/>
      <c r="X110" s="12"/>
    </row>
    <row r="111" spans="2:24" ht="12.75">
      <c r="B111" s="12"/>
      <c r="C111" s="12"/>
      <c r="D111" s="12"/>
      <c r="E111" s="12"/>
      <c r="F111" s="12"/>
      <c r="G111" s="12"/>
      <c r="H111" s="12"/>
      <c r="I111" s="12"/>
      <c r="J111" s="12"/>
      <c r="K111" s="12"/>
      <c r="L111" s="12"/>
      <c r="M111" s="12"/>
      <c r="N111" s="12"/>
      <c r="O111" s="12"/>
      <c r="P111" s="12"/>
      <c r="Q111" s="12"/>
      <c r="R111" s="12"/>
      <c r="S111" s="12"/>
      <c r="T111" s="12"/>
      <c r="U111" s="12"/>
      <c r="V111" s="12"/>
      <c r="W111" s="12"/>
      <c r="X111" s="12"/>
    </row>
    <row r="112" spans="2:24" ht="12.75">
      <c r="B112" s="12"/>
      <c r="C112" s="12"/>
      <c r="D112" s="12"/>
      <c r="E112" s="12"/>
      <c r="F112" s="12"/>
      <c r="G112" s="12"/>
      <c r="H112" s="12"/>
      <c r="I112" s="12"/>
      <c r="J112" s="12"/>
      <c r="K112" s="12"/>
      <c r="L112" s="12"/>
      <c r="M112" s="12"/>
      <c r="N112" s="12"/>
      <c r="O112" s="12"/>
      <c r="P112" s="12"/>
      <c r="Q112" s="12"/>
      <c r="R112" s="12"/>
      <c r="S112" s="12"/>
      <c r="T112" s="12"/>
      <c r="U112" s="12"/>
      <c r="V112" s="12"/>
      <c r="W112" s="12"/>
      <c r="X112" s="12"/>
    </row>
    <row r="113" spans="2:24" ht="12.75">
      <c r="B113" s="12"/>
      <c r="C113" s="12"/>
      <c r="D113" s="12"/>
      <c r="E113" s="12"/>
      <c r="F113" s="12"/>
      <c r="G113" s="12"/>
      <c r="H113" s="12"/>
      <c r="I113" s="12"/>
      <c r="J113" s="12"/>
      <c r="K113" s="12"/>
      <c r="L113" s="12"/>
      <c r="M113" s="12"/>
      <c r="N113" s="12"/>
      <c r="O113" s="12"/>
      <c r="P113" s="12"/>
      <c r="Q113" s="12"/>
      <c r="R113" s="12"/>
      <c r="S113" s="12"/>
      <c r="T113" s="12"/>
      <c r="U113" s="12"/>
      <c r="V113" s="12"/>
      <c r="W113" s="12"/>
      <c r="X113" s="12"/>
    </row>
    <row r="114" spans="2:24" ht="12.75">
      <c r="B114" s="12"/>
      <c r="C114" s="12"/>
      <c r="D114" s="12"/>
      <c r="E114" s="12"/>
      <c r="F114" s="12"/>
      <c r="G114" s="12"/>
      <c r="H114" s="12"/>
      <c r="I114" s="12"/>
      <c r="J114" s="12"/>
      <c r="K114" s="12"/>
      <c r="L114" s="12"/>
      <c r="M114" s="12"/>
      <c r="N114" s="12"/>
      <c r="O114" s="12"/>
      <c r="P114" s="12"/>
      <c r="Q114" s="12"/>
      <c r="R114" s="12"/>
      <c r="S114" s="12"/>
      <c r="T114" s="12"/>
      <c r="U114" s="12"/>
      <c r="V114" s="12"/>
      <c r="W114" s="12"/>
      <c r="X114" s="12"/>
    </row>
    <row r="115" spans="2:24" ht="12.75">
      <c r="B115" s="12"/>
      <c r="C115" s="12"/>
      <c r="D115" s="12"/>
      <c r="E115" s="12"/>
      <c r="F115" s="12"/>
      <c r="G115" s="12"/>
      <c r="H115" s="12"/>
      <c r="I115" s="12"/>
      <c r="J115" s="12"/>
      <c r="K115" s="12"/>
      <c r="L115" s="12"/>
      <c r="M115" s="12"/>
      <c r="N115" s="12"/>
      <c r="O115" s="12"/>
      <c r="P115" s="12"/>
      <c r="Q115" s="12"/>
      <c r="R115" s="12"/>
      <c r="S115" s="12"/>
      <c r="T115" s="12"/>
      <c r="U115" s="12"/>
      <c r="V115" s="12"/>
      <c r="W115" s="12"/>
      <c r="X115" s="12"/>
    </row>
    <row r="116" spans="2:24" ht="12.75">
      <c r="B116" s="12"/>
      <c r="C116" s="12"/>
      <c r="D116" s="12"/>
      <c r="E116" s="12"/>
      <c r="F116" s="12"/>
      <c r="G116" s="12"/>
      <c r="H116" s="12"/>
      <c r="I116" s="12"/>
      <c r="J116" s="12"/>
      <c r="K116" s="12"/>
      <c r="L116" s="12"/>
      <c r="M116" s="12"/>
      <c r="N116" s="12"/>
      <c r="O116" s="12"/>
      <c r="P116" s="12"/>
      <c r="Q116" s="12"/>
      <c r="R116" s="12"/>
      <c r="S116" s="12"/>
      <c r="T116" s="12"/>
      <c r="U116" s="12"/>
      <c r="V116" s="12"/>
      <c r="W116" s="12"/>
      <c r="X116" s="12"/>
    </row>
    <row r="117" spans="2:24" ht="12.75">
      <c r="B117" s="12"/>
      <c r="C117" s="12"/>
      <c r="D117" s="12"/>
      <c r="E117" s="12"/>
      <c r="F117" s="12"/>
      <c r="G117" s="12"/>
      <c r="H117" s="12"/>
      <c r="I117" s="12"/>
      <c r="J117" s="12"/>
      <c r="K117" s="12"/>
      <c r="L117" s="12"/>
      <c r="M117" s="12"/>
      <c r="N117" s="12"/>
      <c r="O117" s="12"/>
      <c r="P117" s="12"/>
      <c r="Q117" s="12"/>
      <c r="R117" s="12"/>
      <c r="S117" s="12"/>
      <c r="T117" s="12"/>
      <c r="U117" s="12"/>
      <c r="V117" s="12"/>
      <c r="W117" s="12"/>
      <c r="X117" s="12"/>
    </row>
    <row r="118" spans="2:24" ht="12.75">
      <c r="B118" s="12"/>
      <c r="C118" s="12"/>
      <c r="D118" s="12"/>
      <c r="E118" s="12"/>
      <c r="F118" s="12"/>
      <c r="G118" s="12"/>
      <c r="H118" s="12"/>
      <c r="I118" s="12"/>
      <c r="J118" s="12"/>
      <c r="K118" s="12"/>
      <c r="L118" s="12"/>
      <c r="M118" s="12"/>
      <c r="N118" s="12"/>
      <c r="O118" s="12"/>
      <c r="P118" s="12"/>
      <c r="Q118" s="12"/>
      <c r="R118" s="12"/>
      <c r="S118" s="12"/>
      <c r="T118" s="12"/>
      <c r="U118" s="12"/>
      <c r="V118" s="12"/>
      <c r="W118" s="12"/>
      <c r="X118" s="12"/>
    </row>
    <row r="119" spans="2:24" ht="12.75">
      <c r="B119" s="12"/>
      <c r="C119" s="12"/>
      <c r="D119" s="12"/>
      <c r="E119" s="12"/>
      <c r="F119" s="12"/>
      <c r="G119" s="12"/>
      <c r="H119" s="12"/>
      <c r="I119" s="12"/>
      <c r="J119" s="12"/>
      <c r="K119" s="12"/>
      <c r="L119" s="12"/>
      <c r="M119" s="12"/>
      <c r="N119" s="12"/>
      <c r="O119" s="12"/>
      <c r="P119" s="12"/>
      <c r="Q119" s="12"/>
      <c r="R119" s="12"/>
      <c r="S119" s="12"/>
      <c r="T119" s="12"/>
      <c r="U119" s="12"/>
      <c r="V119" s="12"/>
      <c r="W119" s="12"/>
      <c r="X119" s="12"/>
    </row>
    <row r="120" spans="2:24" ht="12.75">
      <c r="B120" s="12"/>
      <c r="C120" s="12"/>
      <c r="D120" s="12"/>
      <c r="E120" s="12"/>
      <c r="F120" s="12"/>
      <c r="G120" s="12"/>
      <c r="H120" s="12"/>
      <c r="I120" s="12"/>
      <c r="J120" s="12"/>
      <c r="K120" s="12"/>
      <c r="L120" s="12"/>
      <c r="M120" s="12"/>
      <c r="N120" s="12"/>
      <c r="O120" s="12"/>
      <c r="P120" s="12"/>
      <c r="Q120" s="12"/>
      <c r="R120" s="12"/>
      <c r="S120" s="12"/>
      <c r="T120" s="12"/>
      <c r="U120" s="12"/>
      <c r="V120" s="12"/>
      <c r="W120" s="12"/>
      <c r="X120" s="12"/>
    </row>
    <row r="121" spans="2:24" ht="12.75">
      <c r="B121" s="12"/>
      <c r="C121" s="12"/>
      <c r="D121" s="12"/>
      <c r="E121" s="12"/>
      <c r="F121" s="12"/>
      <c r="G121" s="12"/>
      <c r="H121" s="12"/>
      <c r="I121" s="12"/>
      <c r="J121" s="12"/>
      <c r="K121" s="12"/>
      <c r="L121" s="12"/>
      <c r="M121" s="12"/>
      <c r="N121" s="12"/>
      <c r="O121" s="12"/>
      <c r="P121" s="12"/>
      <c r="Q121" s="12"/>
      <c r="R121" s="12"/>
      <c r="S121" s="12"/>
      <c r="T121" s="12"/>
      <c r="U121" s="12"/>
      <c r="V121" s="12"/>
      <c r="W121" s="12"/>
      <c r="X121" s="12"/>
    </row>
    <row r="122" spans="2:24" ht="12.75">
      <c r="B122" s="12"/>
      <c r="C122" s="12"/>
      <c r="D122" s="12"/>
      <c r="E122" s="12"/>
      <c r="F122" s="12"/>
      <c r="G122" s="12"/>
      <c r="H122" s="12"/>
      <c r="I122" s="12"/>
      <c r="J122" s="12"/>
      <c r="K122" s="12"/>
      <c r="L122" s="12"/>
      <c r="M122" s="12"/>
      <c r="N122" s="12"/>
      <c r="O122" s="12"/>
      <c r="P122" s="12"/>
      <c r="Q122" s="12"/>
      <c r="R122" s="12"/>
      <c r="S122" s="12"/>
      <c r="T122" s="12"/>
      <c r="U122" s="12"/>
      <c r="V122" s="12"/>
      <c r="W122" s="12"/>
      <c r="X122" s="12"/>
    </row>
    <row r="123" spans="2:24" ht="12.75">
      <c r="B123" s="12"/>
      <c r="C123" s="12"/>
      <c r="D123" s="12"/>
      <c r="E123" s="12"/>
      <c r="F123" s="12"/>
      <c r="G123" s="12"/>
      <c r="H123" s="12"/>
      <c r="I123" s="12"/>
      <c r="J123" s="12"/>
      <c r="K123" s="12"/>
      <c r="L123" s="12"/>
      <c r="M123" s="12"/>
      <c r="N123" s="12"/>
      <c r="O123" s="12"/>
      <c r="P123" s="12"/>
      <c r="Q123" s="12"/>
      <c r="R123" s="12"/>
      <c r="S123" s="12"/>
      <c r="T123" s="12"/>
      <c r="U123" s="12"/>
      <c r="V123" s="12"/>
      <c r="W123" s="12"/>
      <c r="X123" s="12"/>
    </row>
    <row r="124" spans="2:24" ht="12.75">
      <c r="B124" s="12"/>
      <c r="C124" s="12"/>
      <c r="D124" s="12"/>
      <c r="E124" s="12"/>
      <c r="F124" s="12"/>
      <c r="G124" s="12"/>
      <c r="H124" s="12"/>
      <c r="I124" s="12"/>
      <c r="J124" s="12"/>
      <c r="K124" s="12"/>
      <c r="L124" s="12"/>
      <c r="M124" s="12"/>
      <c r="N124" s="12"/>
      <c r="O124" s="12"/>
      <c r="P124" s="12"/>
      <c r="Q124" s="12"/>
      <c r="R124" s="12"/>
      <c r="S124" s="12"/>
      <c r="T124" s="12"/>
      <c r="U124" s="12"/>
      <c r="V124" s="12"/>
      <c r="W124" s="12"/>
      <c r="X124" s="12"/>
    </row>
    <row r="125" spans="2:24" ht="12.75">
      <c r="B125" s="12"/>
      <c r="C125" s="12"/>
      <c r="D125" s="12"/>
      <c r="E125" s="12"/>
      <c r="F125" s="12"/>
      <c r="G125" s="12"/>
      <c r="H125" s="12"/>
      <c r="I125" s="12"/>
      <c r="J125" s="12"/>
      <c r="K125" s="12"/>
      <c r="L125" s="12"/>
      <c r="M125" s="12"/>
      <c r="N125" s="12"/>
      <c r="O125" s="12"/>
      <c r="P125" s="12"/>
      <c r="Q125" s="12"/>
      <c r="R125" s="12"/>
      <c r="S125" s="12"/>
      <c r="T125" s="12"/>
      <c r="U125" s="12"/>
      <c r="V125" s="12"/>
      <c r="W125" s="12"/>
      <c r="X125" s="12"/>
    </row>
    <row r="126" spans="2:24" ht="12.75">
      <c r="B126" s="12"/>
      <c r="C126" s="12"/>
      <c r="D126" s="12"/>
      <c r="E126" s="12"/>
      <c r="F126" s="12"/>
      <c r="G126" s="12"/>
      <c r="H126" s="12"/>
      <c r="I126" s="12"/>
      <c r="J126" s="12"/>
      <c r="K126" s="12"/>
      <c r="L126" s="12"/>
      <c r="M126" s="12"/>
      <c r="N126" s="12"/>
      <c r="O126" s="12"/>
      <c r="P126" s="12"/>
      <c r="Q126" s="12"/>
      <c r="R126" s="12"/>
      <c r="S126" s="12"/>
      <c r="T126" s="12"/>
      <c r="U126" s="12"/>
      <c r="V126" s="12"/>
      <c r="W126" s="12"/>
      <c r="X126" s="12"/>
    </row>
    <row r="127" spans="2:24" ht="12.75">
      <c r="B127" s="12"/>
      <c r="C127" s="12"/>
      <c r="D127" s="12"/>
      <c r="E127" s="12"/>
      <c r="F127" s="12"/>
      <c r="G127" s="12"/>
      <c r="H127" s="12"/>
      <c r="I127" s="12"/>
      <c r="J127" s="12"/>
      <c r="K127" s="12"/>
      <c r="L127" s="12"/>
      <c r="M127" s="12"/>
      <c r="N127" s="12"/>
      <c r="O127" s="12"/>
      <c r="P127" s="12"/>
      <c r="Q127" s="12"/>
      <c r="R127" s="12"/>
      <c r="S127" s="12"/>
      <c r="T127" s="12"/>
      <c r="U127" s="12"/>
      <c r="V127" s="12"/>
      <c r="W127" s="12"/>
      <c r="X127" s="12"/>
    </row>
    <row r="128" spans="2:24" ht="12.75">
      <c r="B128" s="12"/>
      <c r="C128" s="12"/>
      <c r="D128" s="12"/>
      <c r="E128" s="12"/>
      <c r="F128" s="12"/>
      <c r="G128" s="12"/>
      <c r="H128" s="12"/>
      <c r="I128" s="12"/>
      <c r="J128" s="12"/>
      <c r="K128" s="12"/>
      <c r="L128" s="12"/>
      <c r="M128" s="12"/>
      <c r="N128" s="12"/>
      <c r="O128" s="12"/>
      <c r="P128" s="12"/>
      <c r="Q128" s="12"/>
      <c r="R128" s="12"/>
      <c r="S128" s="12"/>
      <c r="T128" s="12"/>
      <c r="U128" s="12"/>
      <c r="V128" s="12"/>
      <c r="W128" s="12"/>
      <c r="X128" s="12"/>
    </row>
    <row r="129" spans="2:24" ht="12.75">
      <c r="B129" s="12"/>
      <c r="C129" s="12"/>
      <c r="D129" s="12"/>
      <c r="E129" s="12"/>
      <c r="F129" s="12"/>
      <c r="G129" s="12"/>
      <c r="H129" s="12"/>
      <c r="I129" s="12"/>
      <c r="J129" s="12"/>
      <c r="K129" s="12"/>
      <c r="L129" s="12"/>
      <c r="M129" s="12"/>
      <c r="N129" s="12"/>
      <c r="O129" s="12"/>
      <c r="P129" s="12"/>
      <c r="Q129" s="12"/>
      <c r="R129" s="12"/>
      <c r="S129" s="12"/>
      <c r="T129" s="12"/>
      <c r="U129" s="12"/>
      <c r="V129" s="12"/>
      <c r="W129" s="12"/>
      <c r="X129" s="12"/>
    </row>
    <row r="130" spans="2:24" ht="12.75">
      <c r="B130" s="12"/>
      <c r="C130" s="12"/>
      <c r="D130" s="12"/>
      <c r="E130" s="12"/>
      <c r="F130" s="12"/>
      <c r="G130" s="12"/>
      <c r="H130" s="12"/>
      <c r="I130" s="12"/>
      <c r="J130" s="12"/>
      <c r="K130" s="12"/>
      <c r="L130" s="12"/>
      <c r="M130" s="12"/>
      <c r="N130" s="12"/>
      <c r="O130" s="12"/>
      <c r="P130" s="12"/>
      <c r="Q130" s="12"/>
      <c r="R130" s="12"/>
      <c r="S130" s="12"/>
      <c r="T130" s="12"/>
      <c r="U130" s="12"/>
      <c r="V130" s="12"/>
      <c r="W130" s="12"/>
      <c r="X130" s="12"/>
    </row>
    <row r="131" spans="2:24" ht="12.75">
      <c r="B131" s="12"/>
      <c r="C131" s="12"/>
      <c r="D131" s="12"/>
      <c r="E131" s="12"/>
      <c r="F131" s="12"/>
      <c r="G131" s="12"/>
      <c r="H131" s="12"/>
      <c r="I131" s="12"/>
      <c r="J131" s="12"/>
      <c r="K131" s="12"/>
      <c r="L131" s="12"/>
      <c r="M131" s="12"/>
      <c r="N131" s="12"/>
      <c r="O131" s="12"/>
      <c r="P131" s="12"/>
      <c r="Q131" s="12"/>
      <c r="R131" s="12"/>
      <c r="S131" s="12"/>
      <c r="T131" s="12"/>
      <c r="U131" s="12"/>
      <c r="V131" s="12"/>
      <c r="W131" s="12"/>
      <c r="X131" s="12"/>
    </row>
    <row r="132" spans="2:24" ht="12.75">
      <c r="B132" s="12"/>
      <c r="C132" s="12"/>
      <c r="D132" s="12"/>
      <c r="E132" s="12"/>
      <c r="F132" s="12"/>
      <c r="G132" s="12"/>
      <c r="H132" s="12"/>
      <c r="I132" s="12"/>
      <c r="J132" s="12"/>
      <c r="K132" s="12"/>
      <c r="L132" s="12"/>
      <c r="M132" s="12"/>
      <c r="N132" s="12"/>
      <c r="O132" s="12"/>
      <c r="P132" s="12"/>
      <c r="Q132" s="12"/>
      <c r="R132" s="12"/>
      <c r="S132" s="12"/>
      <c r="T132" s="12"/>
      <c r="U132" s="12"/>
      <c r="V132" s="12"/>
      <c r="W132" s="12"/>
      <c r="X132" s="12"/>
    </row>
    <row r="133" spans="2:24" ht="12.75">
      <c r="B133" s="12"/>
      <c r="C133" s="12"/>
      <c r="D133" s="12"/>
      <c r="E133" s="12"/>
      <c r="F133" s="12"/>
      <c r="G133" s="12"/>
      <c r="H133" s="12"/>
      <c r="I133" s="12"/>
      <c r="J133" s="12"/>
      <c r="K133" s="12"/>
      <c r="L133" s="12"/>
      <c r="M133" s="12"/>
      <c r="N133" s="12"/>
      <c r="O133" s="12"/>
      <c r="P133" s="12"/>
      <c r="Q133" s="12"/>
      <c r="R133" s="12"/>
      <c r="S133" s="12"/>
      <c r="T133" s="12"/>
      <c r="U133" s="12"/>
      <c r="V133" s="12"/>
      <c r="W133" s="12"/>
      <c r="X133" s="12"/>
    </row>
    <row r="134" spans="2:24" ht="12.75">
      <c r="B134" s="12"/>
      <c r="C134" s="12"/>
      <c r="D134" s="12"/>
      <c r="E134" s="12"/>
      <c r="F134" s="12"/>
      <c r="G134" s="12"/>
      <c r="H134" s="12"/>
      <c r="I134" s="12"/>
      <c r="J134" s="12"/>
      <c r="K134" s="12"/>
      <c r="L134" s="12"/>
      <c r="M134" s="12"/>
      <c r="N134" s="12"/>
      <c r="O134" s="12"/>
      <c r="P134" s="12"/>
      <c r="Q134" s="12"/>
      <c r="R134" s="12"/>
      <c r="S134" s="12"/>
      <c r="T134" s="12"/>
      <c r="U134" s="12"/>
      <c r="V134" s="12"/>
      <c r="W134" s="12"/>
      <c r="X134" s="12"/>
    </row>
    <row r="135" spans="2:24" ht="12.75">
      <c r="B135" s="12"/>
      <c r="C135" s="12"/>
      <c r="D135" s="12"/>
      <c r="E135" s="12"/>
      <c r="F135" s="12"/>
      <c r="G135" s="12"/>
      <c r="H135" s="12"/>
      <c r="I135" s="12"/>
      <c r="J135" s="12"/>
      <c r="K135" s="12"/>
      <c r="L135" s="12"/>
      <c r="M135" s="12"/>
      <c r="N135" s="12"/>
      <c r="O135" s="12"/>
      <c r="P135" s="12"/>
      <c r="Q135" s="12"/>
      <c r="R135" s="12"/>
      <c r="S135" s="12"/>
      <c r="T135" s="12"/>
      <c r="U135" s="12"/>
      <c r="V135" s="12"/>
      <c r="W135" s="12"/>
      <c r="X135" s="12"/>
    </row>
    <row r="136" spans="2:24" ht="12.75">
      <c r="B136" s="12"/>
      <c r="C136" s="12"/>
      <c r="D136" s="12"/>
      <c r="E136" s="12"/>
      <c r="F136" s="12"/>
      <c r="G136" s="12"/>
      <c r="H136" s="12"/>
      <c r="I136" s="12"/>
      <c r="J136" s="12"/>
      <c r="K136" s="12"/>
      <c r="L136" s="12"/>
      <c r="M136" s="12"/>
      <c r="N136" s="12"/>
      <c r="O136" s="12"/>
      <c r="P136" s="12"/>
      <c r="Q136" s="12"/>
      <c r="R136" s="12"/>
      <c r="S136" s="12"/>
      <c r="T136" s="12"/>
      <c r="U136" s="12"/>
      <c r="V136" s="12"/>
      <c r="W136" s="12"/>
      <c r="X136" s="12"/>
    </row>
    <row r="137" spans="2:24" ht="12.75">
      <c r="B137" s="12"/>
      <c r="C137" s="12"/>
      <c r="D137" s="12"/>
      <c r="E137" s="12"/>
      <c r="F137" s="12"/>
      <c r="G137" s="12"/>
      <c r="H137" s="12"/>
      <c r="I137" s="12"/>
      <c r="J137" s="12"/>
      <c r="K137" s="12"/>
      <c r="L137" s="12"/>
      <c r="M137" s="12"/>
      <c r="N137" s="12"/>
      <c r="O137" s="12"/>
      <c r="P137" s="12"/>
      <c r="Q137" s="12"/>
      <c r="R137" s="12"/>
      <c r="S137" s="12"/>
      <c r="T137" s="12"/>
      <c r="U137" s="12"/>
      <c r="V137" s="12"/>
      <c r="W137" s="12"/>
      <c r="X137" s="12"/>
    </row>
    <row r="138" spans="2:24" ht="12.75">
      <c r="B138" s="12"/>
      <c r="C138" s="12"/>
      <c r="D138" s="12"/>
      <c r="E138" s="12"/>
      <c r="F138" s="12"/>
      <c r="G138" s="12"/>
      <c r="H138" s="12"/>
      <c r="I138" s="12"/>
      <c r="J138" s="12"/>
      <c r="K138" s="12"/>
      <c r="L138" s="12"/>
      <c r="M138" s="12"/>
      <c r="N138" s="12"/>
      <c r="O138" s="12"/>
      <c r="P138" s="12"/>
      <c r="Q138" s="12"/>
      <c r="R138" s="12"/>
      <c r="S138" s="12"/>
      <c r="T138" s="12"/>
      <c r="U138" s="12"/>
      <c r="V138" s="12"/>
      <c r="W138" s="12"/>
      <c r="X138" s="12"/>
    </row>
    <row r="139" spans="2:24" ht="12.75">
      <c r="B139" s="12"/>
      <c r="C139" s="12"/>
      <c r="D139" s="12"/>
      <c r="E139" s="12"/>
      <c r="F139" s="12"/>
      <c r="G139" s="12"/>
      <c r="H139" s="12"/>
      <c r="I139" s="12"/>
      <c r="J139" s="12"/>
      <c r="K139" s="12"/>
      <c r="L139" s="12"/>
      <c r="M139" s="12"/>
      <c r="N139" s="12"/>
      <c r="O139" s="12"/>
      <c r="P139" s="12"/>
      <c r="Q139" s="12"/>
      <c r="R139" s="12"/>
      <c r="S139" s="12"/>
      <c r="T139" s="12"/>
      <c r="U139" s="12"/>
      <c r="V139" s="12"/>
      <c r="W139" s="12"/>
      <c r="X139" s="12"/>
    </row>
    <row r="140" spans="2:24" ht="12.75">
      <c r="B140" s="12"/>
      <c r="C140" s="12"/>
      <c r="D140" s="12"/>
      <c r="E140" s="12"/>
      <c r="F140" s="12"/>
      <c r="G140" s="12"/>
      <c r="H140" s="12"/>
      <c r="I140" s="12"/>
      <c r="J140" s="12"/>
      <c r="K140" s="12"/>
      <c r="L140" s="12"/>
      <c r="M140" s="12"/>
      <c r="N140" s="12"/>
      <c r="O140" s="12"/>
      <c r="P140" s="12"/>
      <c r="Q140" s="12"/>
      <c r="R140" s="12"/>
      <c r="S140" s="12"/>
      <c r="T140" s="12"/>
      <c r="U140" s="12"/>
      <c r="V140" s="12"/>
      <c r="W140" s="12"/>
      <c r="X140" s="12"/>
    </row>
    <row r="141" spans="2:24" ht="12.75">
      <c r="B141" s="12"/>
      <c r="C141" s="12"/>
      <c r="D141" s="12"/>
      <c r="E141" s="12"/>
      <c r="F141" s="12"/>
      <c r="G141" s="12"/>
      <c r="H141" s="12"/>
      <c r="I141" s="12"/>
      <c r="J141" s="12"/>
      <c r="K141" s="12"/>
      <c r="L141" s="12"/>
      <c r="M141" s="12"/>
      <c r="N141" s="12"/>
      <c r="O141" s="12"/>
      <c r="P141" s="12"/>
      <c r="Q141" s="12"/>
      <c r="R141" s="12"/>
      <c r="S141" s="12"/>
      <c r="T141" s="12"/>
      <c r="U141" s="12"/>
      <c r="V141" s="12"/>
      <c r="W141" s="12"/>
      <c r="X141" s="12"/>
    </row>
    <row r="142" spans="2:24" ht="12.75">
      <c r="B142" s="12"/>
      <c r="C142" s="12"/>
      <c r="D142" s="12"/>
      <c r="E142" s="12"/>
      <c r="F142" s="12"/>
      <c r="G142" s="12"/>
      <c r="H142" s="12"/>
      <c r="I142" s="12"/>
      <c r="J142" s="12"/>
      <c r="K142" s="12"/>
      <c r="L142" s="12"/>
      <c r="M142" s="12"/>
      <c r="N142" s="12"/>
      <c r="O142" s="12"/>
      <c r="P142" s="12"/>
      <c r="Q142" s="12"/>
      <c r="R142" s="12"/>
      <c r="S142" s="12"/>
      <c r="T142" s="12"/>
      <c r="U142" s="12"/>
      <c r="V142" s="12"/>
      <c r="W142" s="12"/>
      <c r="X142" s="12"/>
    </row>
    <row r="143" spans="2:24" ht="12.75">
      <c r="B143" s="12"/>
      <c r="C143" s="12"/>
      <c r="D143" s="12"/>
      <c r="E143" s="12"/>
      <c r="F143" s="12"/>
      <c r="G143" s="12"/>
      <c r="H143" s="12"/>
      <c r="I143" s="12"/>
      <c r="J143" s="12"/>
      <c r="K143" s="12"/>
      <c r="L143" s="12"/>
      <c r="M143" s="12"/>
      <c r="N143" s="12"/>
      <c r="O143" s="12"/>
      <c r="P143" s="12"/>
      <c r="Q143" s="12"/>
      <c r="R143" s="12"/>
      <c r="S143" s="12"/>
      <c r="T143" s="12"/>
      <c r="U143" s="12"/>
      <c r="V143" s="12"/>
      <c r="W143" s="12"/>
      <c r="X143" s="12"/>
    </row>
    <row r="144" spans="2:24" ht="12.75">
      <c r="B144" s="12"/>
      <c r="C144" s="12"/>
      <c r="D144" s="12"/>
      <c r="E144" s="12"/>
      <c r="F144" s="12"/>
      <c r="G144" s="12"/>
      <c r="H144" s="12"/>
      <c r="I144" s="12"/>
      <c r="J144" s="12"/>
      <c r="K144" s="12"/>
      <c r="L144" s="12"/>
      <c r="M144" s="12"/>
      <c r="N144" s="12"/>
      <c r="O144" s="12"/>
      <c r="P144" s="12"/>
      <c r="Q144" s="12"/>
      <c r="R144" s="12"/>
      <c r="S144" s="12"/>
      <c r="T144" s="12"/>
      <c r="U144" s="12"/>
      <c r="V144" s="12"/>
      <c r="W144" s="12"/>
      <c r="X144" s="12"/>
    </row>
    <row r="145" spans="2:24" ht="12.75">
      <c r="B145" s="12"/>
      <c r="C145" s="12"/>
      <c r="D145" s="12"/>
      <c r="E145" s="12"/>
      <c r="F145" s="12"/>
      <c r="G145" s="12"/>
      <c r="H145" s="12"/>
      <c r="I145" s="12"/>
      <c r="J145" s="12"/>
      <c r="K145" s="12"/>
      <c r="L145" s="12"/>
      <c r="M145" s="12"/>
      <c r="N145" s="12"/>
      <c r="O145" s="12"/>
      <c r="P145" s="12"/>
      <c r="Q145" s="12"/>
      <c r="R145" s="12"/>
      <c r="S145" s="12"/>
      <c r="T145" s="12"/>
      <c r="U145" s="12"/>
      <c r="V145" s="12"/>
      <c r="W145" s="12"/>
      <c r="X145" s="12"/>
    </row>
    <row r="146" spans="2:24" ht="12.75">
      <c r="B146" s="12"/>
      <c r="C146" s="12"/>
      <c r="D146" s="12"/>
      <c r="E146" s="12"/>
      <c r="F146" s="12"/>
      <c r="G146" s="12"/>
      <c r="H146" s="12"/>
      <c r="I146" s="12"/>
      <c r="J146" s="12"/>
      <c r="K146" s="12"/>
      <c r="L146" s="12"/>
      <c r="M146" s="12"/>
      <c r="N146" s="12"/>
      <c r="O146" s="12"/>
      <c r="P146" s="12"/>
      <c r="Q146" s="12"/>
      <c r="R146" s="12"/>
      <c r="S146" s="12"/>
      <c r="T146" s="12"/>
      <c r="U146" s="12"/>
      <c r="V146" s="12"/>
      <c r="W146" s="12"/>
      <c r="X146" s="12"/>
    </row>
    <row r="147" spans="2:24" ht="12.75">
      <c r="B147" s="12"/>
      <c r="C147" s="12"/>
      <c r="D147" s="12"/>
      <c r="E147" s="12"/>
      <c r="F147" s="12"/>
      <c r="G147" s="12"/>
      <c r="H147" s="12"/>
      <c r="I147" s="12"/>
      <c r="J147" s="12"/>
      <c r="K147" s="12"/>
      <c r="L147" s="12"/>
      <c r="M147" s="12"/>
      <c r="N147" s="12"/>
      <c r="O147" s="12"/>
      <c r="P147" s="12"/>
      <c r="Q147" s="12"/>
      <c r="R147" s="12"/>
      <c r="S147" s="12"/>
      <c r="T147" s="12"/>
      <c r="U147" s="12"/>
      <c r="V147" s="12"/>
      <c r="W147" s="12"/>
      <c r="X147" s="12"/>
    </row>
    <row r="148" spans="2:24" ht="12.75">
      <c r="B148" s="12"/>
      <c r="C148" s="12"/>
      <c r="D148" s="12"/>
      <c r="E148" s="12"/>
      <c r="F148" s="12"/>
      <c r="G148" s="12"/>
      <c r="H148" s="12"/>
      <c r="I148" s="12"/>
      <c r="J148" s="12"/>
      <c r="K148" s="12"/>
      <c r="L148" s="12"/>
      <c r="M148" s="12"/>
      <c r="N148" s="12"/>
      <c r="O148" s="12"/>
      <c r="P148" s="12"/>
      <c r="Q148" s="12"/>
      <c r="R148" s="12"/>
      <c r="S148" s="12"/>
      <c r="T148" s="12"/>
      <c r="U148" s="12"/>
      <c r="V148" s="12"/>
      <c r="W148" s="12"/>
      <c r="X148" s="12"/>
    </row>
    <row r="149" spans="2:24" ht="12.75">
      <c r="B149" s="12"/>
      <c r="C149" s="12"/>
      <c r="D149" s="12"/>
      <c r="E149" s="12"/>
      <c r="F149" s="12"/>
      <c r="G149" s="12"/>
      <c r="H149" s="12"/>
      <c r="I149" s="12"/>
      <c r="J149" s="12"/>
      <c r="K149" s="12"/>
      <c r="L149" s="12"/>
      <c r="M149" s="12"/>
      <c r="N149" s="12"/>
      <c r="O149" s="12"/>
      <c r="P149" s="12"/>
      <c r="Q149" s="12"/>
      <c r="R149" s="12"/>
      <c r="S149" s="12"/>
      <c r="T149" s="12"/>
      <c r="U149" s="12"/>
      <c r="V149" s="12"/>
      <c r="W149" s="12"/>
      <c r="X149" s="12"/>
    </row>
    <row r="150" spans="2:24" ht="12.75">
      <c r="B150" s="12"/>
      <c r="C150" s="12"/>
      <c r="D150" s="12"/>
      <c r="E150" s="12"/>
      <c r="F150" s="12"/>
      <c r="G150" s="12"/>
      <c r="H150" s="12"/>
      <c r="I150" s="12"/>
      <c r="J150" s="12"/>
      <c r="K150" s="12"/>
      <c r="L150" s="12"/>
      <c r="M150" s="12"/>
      <c r="N150" s="12"/>
      <c r="O150" s="12"/>
      <c r="P150" s="12"/>
      <c r="Q150" s="12"/>
      <c r="R150" s="12"/>
      <c r="S150" s="12"/>
      <c r="T150" s="12"/>
      <c r="U150" s="12"/>
      <c r="V150" s="12"/>
      <c r="W150" s="12"/>
      <c r="X150" s="12"/>
    </row>
    <row r="151" spans="2:24" ht="12.75">
      <c r="B151" s="12"/>
      <c r="C151" s="12"/>
      <c r="D151" s="12"/>
      <c r="E151" s="12"/>
      <c r="F151" s="12"/>
      <c r="G151" s="12"/>
      <c r="H151" s="12"/>
      <c r="I151" s="12"/>
      <c r="J151" s="12"/>
      <c r="K151" s="12"/>
      <c r="L151" s="12"/>
      <c r="M151" s="12"/>
      <c r="N151" s="12"/>
      <c r="O151" s="12"/>
      <c r="P151" s="12"/>
      <c r="Q151" s="12"/>
      <c r="R151" s="12"/>
      <c r="S151" s="12"/>
      <c r="T151" s="12"/>
      <c r="U151" s="12"/>
      <c r="V151" s="12"/>
      <c r="W151" s="12"/>
      <c r="X151" s="12"/>
    </row>
    <row r="152" spans="2:24" ht="12.75">
      <c r="B152" s="12"/>
      <c r="C152" s="12"/>
      <c r="D152" s="12"/>
      <c r="E152" s="12"/>
      <c r="F152" s="12"/>
      <c r="G152" s="12"/>
      <c r="H152" s="12"/>
      <c r="I152" s="12"/>
      <c r="J152" s="12"/>
      <c r="K152" s="12"/>
      <c r="L152" s="12"/>
      <c r="M152" s="12"/>
      <c r="N152" s="12"/>
      <c r="O152" s="12"/>
      <c r="P152" s="12"/>
      <c r="Q152" s="12"/>
      <c r="R152" s="12"/>
      <c r="S152" s="12"/>
      <c r="T152" s="12"/>
      <c r="U152" s="12"/>
      <c r="V152" s="12"/>
      <c r="W152" s="12"/>
      <c r="X152" s="12"/>
    </row>
    <row r="153" spans="2:24" ht="12.75">
      <c r="B153" s="12"/>
      <c r="C153" s="12"/>
      <c r="D153" s="12"/>
      <c r="E153" s="12"/>
      <c r="F153" s="12"/>
      <c r="G153" s="12"/>
      <c r="H153" s="12"/>
      <c r="I153" s="12"/>
      <c r="J153" s="12"/>
      <c r="K153" s="12"/>
      <c r="L153" s="12"/>
      <c r="M153" s="12"/>
      <c r="N153" s="12"/>
      <c r="O153" s="12"/>
      <c r="P153" s="12"/>
      <c r="Q153" s="12"/>
      <c r="R153" s="12"/>
      <c r="S153" s="12"/>
      <c r="T153" s="12"/>
      <c r="U153" s="12"/>
      <c r="V153" s="12"/>
      <c r="W153" s="12"/>
      <c r="X153" s="12"/>
    </row>
    <row r="154" spans="2:24" ht="12.75">
      <c r="B154" s="12"/>
      <c r="C154" s="12"/>
      <c r="D154" s="12"/>
      <c r="E154" s="12"/>
      <c r="F154" s="12"/>
      <c r="G154" s="12"/>
      <c r="H154" s="12"/>
      <c r="I154" s="12"/>
      <c r="J154" s="12"/>
      <c r="K154" s="12"/>
      <c r="L154" s="12"/>
      <c r="M154" s="12"/>
      <c r="N154" s="12"/>
      <c r="O154" s="12"/>
      <c r="P154" s="12"/>
      <c r="Q154" s="12"/>
      <c r="R154" s="12"/>
      <c r="S154" s="12"/>
      <c r="T154" s="12"/>
      <c r="U154" s="12"/>
      <c r="V154" s="12"/>
      <c r="W154" s="12"/>
      <c r="X154" s="12"/>
    </row>
    <row r="155" spans="2:24" ht="12.75">
      <c r="B155" s="12"/>
      <c r="C155" s="12"/>
      <c r="D155" s="12"/>
      <c r="E155" s="12"/>
      <c r="F155" s="12"/>
      <c r="G155" s="12"/>
      <c r="H155" s="12"/>
      <c r="I155" s="12"/>
      <c r="J155" s="12"/>
      <c r="K155" s="12"/>
      <c r="L155" s="12"/>
      <c r="M155" s="12"/>
      <c r="N155" s="12"/>
      <c r="O155" s="12"/>
      <c r="P155" s="12"/>
      <c r="Q155" s="12"/>
      <c r="R155" s="12"/>
      <c r="S155" s="12"/>
      <c r="T155" s="12"/>
      <c r="U155" s="12"/>
      <c r="V155" s="12"/>
      <c r="W155" s="12"/>
      <c r="X155" s="12"/>
    </row>
    <row r="156" spans="2:24" ht="12.75">
      <c r="B156" s="12"/>
      <c r="C156" s="12"/>
      <c r="D156" s="12"/>
      <c r="E156" s="12"/>
      <c r="F156" s="12"/>
      <c r="G156" s="12"/>
      <c r="H156" s="12"/>
      <c r="I156" s="12"/>
      <c r="J156" s="12"/>
      <c r="K156" s="12"/>
      <c r="L156" s="12"/>
      <c r="M156" s="12"/>
      <c r="N156" s="12"/>
      <c r="O156" s="12"/>
      <c r="P156" s="12"/>
      <c r="Q156" s="12"/>
      <c r="R156" s="12"/>
      <c r="S156" s="12"/>
      <c r="T156" s="12"/>
      <c r="U156" s="12"/>
      <c r="V156" s="12"/>
      <c r="W156" s="12"/>
      <c r="X156" s="12"/>
    </row>
    <row r="157" spans="2:24" ht="12.75">
      <c r="B157" s="12"/>
      <c r="C157" s="12"/>
      <c r="D157" s="12"/>
      <c r="E157" s="12"/>
      <c r="F157" s="12"/>
      <c r="G157" s="12"/>
      <c r="H157" s="12"/>
      <c r="I157" s="12"/>
      <c r="J157" s="12"/>
      <c r="K157" s="12"/>
      <c r="L157" s="12"/>
      <c r="M157" s="12"/>
      <c r="N157" s="12"/>
      <c r="O157" s="12"/>
      <c r="P157" s="12"/>
      <c r="Q157" s="12"/>
      <c r="R157" s="12"/>
      <c r="S157" s="12"/>
      <c r="T157" s="12"/>
      <c r="U157" s="12"/>
      <c r="V157" s="12"/>
      <c r="W157" s="12"/>
      <c r="X157" s="12"/>
    </row>
    <row r="158" spans="2:24" ht="12.75">
      <c r="B158" s="12"/>
      <c r="C158" s="12"/>
      <c r="D158" s="12"/>
      <c r="E158" s="12"/>
      <c r="F158" s="12"/>
      <c r="G158" s="12"/>
      <c r="H158" s="12"/>
      <c r="I158" s="12"/>
      <c r="J158" s="12"/>
      <c r="K158" s="12"/>
      <c r="L158" s="12"/>
      <c r="M158" s="12"/>
      <c r="N158" s="12"/>
      <c r="O158" s="12"/>
      <c r="P158" s="12"/>
      <c r="Q158" s="12"/>
      <c r="R158" s="12"/>
      <c r="S158" s="12"/>
      <c r="T158" s="12"/>
      <c r="U158" s="12"/>
      <c r="V158" s="12"/>
      <c r="W158" s="12"/>
      <c r="X158" s="12"/>
    </row>
    <row r="159" spans="2:24" ht="12.75">
      <c r="B159" s="12"/>
      <c r="C159" s="12"/>
      <c r="D159" s="12"/>
      <c r="E159" s="12"/>
      <c r="F159" s="12"/>
      <c r="G159" s="12"/>
      <c r="H159" s="12"/>
      <c r="I159" s="12"/>
      <c r="J159" s="12"/>
      <c r="K159" s="12"/>
      <c r="L159" s="12"/>
      <c r="M159" s="12"/>
      <c r="N159" s="12"/>
      <c r="O159" s="12"/>
      <c r="P159" s="12"/>
      <c r="Q159" s="12"/>
      <c r="R159" s="12"/>
      <c r="S159" s="12"/>
      <c r="T159" s="12"/>
      <c r="U159" s="12"/>
      <c r="V159" s="12"/>
      <c r="W159" s="12"/>
      <c r="X159" s="12"/>
    </row>
    <row r="160" spans="2:24" ht="12.75">
      <c r="B160" s="12"/>
      <c r="C160" s="12"/>
      <c r="D160" s="12"/>
      <c r="E160" s="12"/>
      <c r="F160" s="12"/>
      <c r="G160" s="12"/>
      <c r="H160" s="12"/>
      <c r="I160" s="12"/>
      <c r="J160" s="12"/>
      <c r="K160" s="12"/>
      <c r="L160" s="12"/>
      <c r="M160" s="12"/>
      <c r="N160" s="12"/>
      <c r="O160" s="12"/>
      <c r="P160" s="12"/>
      <c r="Q160" s="12"/>
      <c r="R160" s="12"/>
      <c r="S160" s="12"/>
      <c r="T160" s="12"/>
      <c r="U160" s="12"/>
      <c r="V160" s="12"/>
      <c r="W160" s="12"/>
      <c r="X160" s="12"/>
    </row>
    <row r="161" spans="2:24" ht="12.75">
      <c r="B161" s="12"/>
      <c r="C161" s="12"/>
      <c r="D161" s="12"/>
      <c r="E161" s="12"/>
      <c r="F161" s="12"/>
      <c r="G161" s="12"/>
      <c r="H161" s="12"/>
      <c r="I161" s="12"/>
      <c r="J161" s="12"/>
      <c r="K161" s="12"/>
      <c r="L161" s="12"/>
      <c r="M161" s="12"/>
      <c r="N161" s="12"/>
      <c r="O161" s="12"/>
      <c r="P161" s="12"/>
      <c r="Q161" s="12"/>
      <c r="R161" s="12"/>
      <c r="S161" s="12"/>
      <c r="T161" s="12"/>
      <c r="U161" s="12"/>
      <c r="V161" s="12"/>
      <c r="W161" s="12"/>
      <c r="X161" s="12"/>
    </row>
    <row r="162" spans="2:24" ht="12.75">
      <c r="B162" s="12"/>
      <c r="C162" s="12"/>
      <c r="D162" s="12"/>
      <c r="E162" s="12"/>
      <c r="F162" s="12"/>
      <c r="G162" s="12"/>
      <c r="H162" s="12"/>
      <c r="I162" s="12"/>
      <c r="J162" s="12"/>
      <c r="K162" s="12"/>
      <c r="L162" s="12"/>
      <c r="M162" s="12"/>
      <c r="N162" s="12"/>
      <c r="O162" s="12"/>
      <c r="P162" s="12"/>
      <c r="Q162" s="12"/>
      <c r="R162" s="12"/>
      <c r="S162" s="12"/>
      <c r="T162" s="12"/>
      <c r="U162" s="12"/>
      <c r="V162" s="12"/>
      <c r="W162" s="12"/>
      <c r="X162" s="12"/>
    </row>
    <row r="163" spans="2:24" ht="12.75">
      <c r="B163" s="12"/>
      <c r="C163" s="12"/>
      <c r="D163" s="12"/>
      <c r="E163" s="12"/>
      <c r="F163" s="12"/>
      <c r="G163" s="12"/>
      <c r="H163" s="12"/>
      <c r="I163" s="12"/>
      <c r="J163" s="12"/>
      <c r="K163" s="12"/>
      <c r="L163" s="12"/>
      <c r="M163" s="12"/>
      <c r="N163" s="12"/>
      <c r="O163" s="12"/>
      <c r="P163" s="12"/>
      <c r="Q163" s="12"/>
      <c r="R163" s="12"/>
      <c r="S163" s="12"/>
      <c r="T163" s="12"/>
      <c r="U163" s="12"/>
      <c r="V163" s="12"/>
      <c r="W163" s="12"/>
      <c r="X163" s="12"/>
    </row>
    <row r="164" spans="2:24" ht="12.75">
      <c r="B164" s="12"/>
      <c r="C164" s="12"/>
      <c r="D164" s="12"/>
      <c r="E164" s="12"/>
      <c r="F164" s="12"/>
      <c r="G164" s="12"/>
      <c r="H164" s="12"/>
      <c r="I164" s="12"/>
      <c r="J164" s="12"/>
      <c r="K164" s="12"/>
      <c r="L164" s="12"/>
      <c r="M164" s="12"/>
      <c r="N164" s="12"/>
      <c r="O164" s="12"/>
      <c r="P164" s="12"/>
      <c r="Q164" s="12"/>
      <c r="R164" s="12"/>
      <c r="S164" s="12"/>
      <c r="T164" s="12"/>
      <c r="U164" s="12"/>
      <c r="V164" s="12"/>
      <c r="W164" s="12"/>
      <c r="X164" s="12"/>
    </row>
    <row r="165" spans="2:24" ht="12.75">
      <c r="B165" s="12"/>
      <c r="C165" s="12"/>
      <c r="D165" s="12"/>
      <c r="E165" s="12"/>
      <c r="F165" s="12"/>
      <c r="G165" s="12"/>
      <c r="H165" s="12"/>
      <c r="I165" s="12"/>
      <c r="J165" s="12"/>
      <c r="K165" s="12"/>
      <c r="L165" s="12"/>
      <c r="M165" s="12"/>
      <c r="N165" s="12"/>
      <c r="O165" s="12"/>
      <c r="P165" s="12"/>
      <c r="Q165" s="12"/>
      <c r="R165" s="12"/>
      <c r="S165" s="12"/>
      <c r="T165" s="12"/>
      <c r="U165" s="12"/>
      <c r="V165" s="12"/>
      <c r="W165" s="12"/>
      <c r="X165" s="12"/>
    </row>
    <row r="166" spans="2:24" ht="12.75">
      <c r="B166" s="12"/>
      <c r="C166" s="12"/>
      <c r="D166" s="12"/>
      <c r="E166" s="12"/>
      <c r="F166" s="12"/>
      <c r="G166" s="12"/>
      <c r="H166" s="12"/>
      <c r="I166" s="12"/>
      <c r="J166" s="12"/>
      <c r="K166" s="12"/>
      <c r="L166" s="12"/>
      <c r="M166" s="12"/>
      <c r="N166" s="12"/>
      <c r="O166" s="12"/>
      <c r="P166" s="12"/>
      <c r="Q166" s="12"/>
      <c r="R166" s="12"/>
      <c r="S166" s="12"/>
      <c r="T166" s="12"/>
      <c r="U166" s="12"/>
      <c r="V166" s="12"/>
      <c r="W166" s="12"/>
      <c r="X166" s="12"/>
    </row>
    <row r="167" spans="2:24" ht="12.75">
      <c r="B167" s="12"/>
      <c r="C167" s="12"/>
      <c r="D167" s="12"/>
      <c r="E167" s="12"/>
      <c r="F167" s="12"/>
      <c r="G167" s="12"/>
      <c r="H167" s="12"/>
      <c r="I167" s="12"/>
      <c r="J167" s="12"/>
      <c r="K167" s="12"/>
      <c r="L167" s="12"/>
      <c r="M167" s="12"/>
      <c r="N167" s="12"/>
      <c r="O167" s="12"/>
      <c r="P167" s="12"/>
      <c r="Q167" s="12"/>
      <c r="R167" s="12"/>
      <c r="S167" s="12"/>
      <c r="T167" s="12"/>
      <c r="U167" s="12"/>
      <c r="V167" s="12"/>
      <c r="W167" s="12"/>
      <c r="X167" s="12"/>
    </row>
    <row r="168" spans="2:24" ht="12.75">
      <c r="B168" s="12"/>
      <c r="C168" s="12"/>
      <c r="D168" s="12"/>
      <c r="E168" s="12"/>
      <c r="F168" s="12"/>
      <c r="G168" s="12"/>
      <c r="H168" s="12"/>
      <c r="I168" s="12"/>
      <c r="J168" s="12"/>
      <c r="K168" s="12"/>
      <c r="L168" s="12"/>
      <c r="M168" s="12"/>
      <c r="N168" s="12"/>
      <c r="O168" s="12"/>
      <c r="P168" s="12"/>
      <c r="Q168" s="12"/>
      <c r="R168" s="12"/>
      <c r="S168" s="12"/>
      <c r="T168" s="12"/>
      <c r="U168" s="12"/>
      <c r="V168" s="12"/>
      <c r="W168" s="12"/>
      <c r="X168" s="12"/>
    </row>
    <row r="169" spans="2:24" ht="12.75">
      <c r="B169" s="12"/>
      <c r="C169" s="12"/>
      <c r="D169" s="12"/>
      <c r="E169" s="12"/>
      <c r="F169" s="12"/>
      <c r="G169" s="12"/>
      <c r="H169" s="12"/>
      <c r="I169" s="12"/>
      <c r="J169" s="12"/>
      <c r="K169" s="12"/>
      <c r="L169" s="12"/>
      <c r="M169" s="12"/>
      <c r="N169" s="12"/>
      <c r="O169" s="12"/>
      <c r="P169" s="12"/>
      <c r="Q169" s="12"/>
      <c r="R169" s="12"/>
      <c r="S169" s="12"/>
      <c r="T169" s="12"/>
      <c r="U169" s="12"/>
      <c r="V169" s="12"/>
      <c r="W169" s="12"/>
      <c r="X169" s="12"/>
    </row>
    <row r="170" spans="2:24" ht="12.75">
      <c r="B170" s="12"/>
      <c r="C170" s="12"/>
      <c r="D170" s="12"/>
      <c r="E170" s="12"/>
      <c r="F170" s="12"/>
      <c r="G170" s="12"/>
      <c r="H170" s="12"/>
      <c r="I170" s="12"/>
      <c r="J170" s="12"/>
      <c r="K170" s="12"/>
      <c r="L170" s="12"/>
      <c r="M170" s="12"/>
      <c r="N170" s="12"/>
      <c r="O170" s="12"/>
      <c r="P170" s="12"/>
      <c r="Q170" s="12"/>
      <c r="R170" s="12"/>
      <c r="S170" s="12"/>
      <c r="T170" s="12"/>
      <c r="U170" s="12"/>
      <c r="V170" s="12"/>
      <c r="W170" s="12"/>
      <c r="X170" s="12"/>
    </row>
    <row r="171" spans="2:24" ht="12.75">
      <c r="B171" s="12"/>
      <c r="C171" s="12"/>
      <c r="D171" s="12"/>
      <c r="E171" s="12"/>
      <c r="F171" s="12"/>
      <c r="G171" s="12"/>
      <c r="H171" s="12"/>
      <c r="I171" s="12"/>
      <c r="J171" s="12"/>
      <c r="K171" s="12"/>
      <c r="L171" s="12"/>
      <c r="M171" s="12"/>
      <c r="N171" s="12"/>
      <c r="O171" s="12"/>
      <c r="P171" s="12"/>
      <c r="Q171" s="12"/>
      <c r="R171" s="12"/>
      <c r="S171" s="12"/>
      <c r="T171" s="12"/>
      <c r="U171" s="12"/>
      <c r="V171" s="12"/>
      <c r="W171" s="12"/>
      <c r="X171" s="12"/>
    </row>
    <row r="172" spans="2:24" ht="12.75">
      <c r="B172" s="12"/>
      <c r="C172" s="12"/>
      <c r="D172" s="12"/>
      <c r="E172" s="12"/>
      <c r="F172" s="12"/>
      <c r="G172" s="12"/>
      <c r="H172" s="12"/>
      <c r="I172" s="12"/>
      <c r="J172" s="12"/>
      <c r="K172" s="12"/>
      <c r="L172" s="12"/>
      <c r="M172" s="12"/>
      <c r="N172" s="12"/>
      <c r="O172" s="12"/>
      <c r="P172" s="12"/>
      <c r="Q172" s="12"/>
      <c r="R172" s="12"/>
      <c r="S172" s="12"/>
      <c r="T172" s="12"/>
      <c r="U172" s="12"/>
      <c r="V172" s="12"/>
      <c r="W172" s="12"/>
      <c r="X172" s="12"/>
    </row>
    <row r="173" spans="2:24" ht="12.75">
      <c r="B173" s="12"/>
      <c r="C173" s="12"/>
      <c r="D173" s="12"/>
      <c r="E173" s="12"/>
      <c r="F173" s="12"/>
      <c r="G173" s="12"/>
      <c r="H173" s="12"/>
      <c r="I173" s="12"/>
      <c r="J173" s="12"/>
      <c r="K173" s="12"/>
      <c r="L173" s="12"/>
      <c r="M173" s="12"/>
      <c r="N173" s="12"/>
      <c r="O173" s="12"/>
      <c r="P173" s="12"/>
      <c r="Q173" s="12"/>
      <c r="R173" s="12"/>
      <c r="S173" s="12"/>
      <c r="T173" s="12"/>
      <c r="U173" s="12"/>
      <c r="V173" s="12"/>
      <c r="W173" s="12"/>
      <c r="X173" s="12"/>
    </row>
    <row r="174" spans="2:24" ht="12.75">
      <c r="B174" s="12"/>
      <c r="C174" s="12"/>
      <c r="D174" s="12"/>
      <c r="E174" s="12"/>
      <c r="F174" s="12"/>
      <c r="G174" s="12"/>
      <c r="H174" s="12"/>
      <c r="I174" s="12"/>
      <c r="J174" s="12"/>
      <c r="K174" s="12"/>
      <c r="L174" s="12"/>
      <c r="M174" s="12"/>
      <c r="N174" s="12"/>
      <c r="O174" s="12"/>
      <c r="P174" s="12"/>
      <c r="Q174" s="12"/>
      <c r="R174" s="12"/>
      <c r="S174" s="12"/>
      <c r="T174" s="12"/>
      <c r="U174" s="12"/>
      <c r="V174" s="12"/>
      <c r="W174" s="12"/>
      <c r="X174" s="12"/>
    </row>
    <row r="175" spans="2:24" ht="12.75">
      <c r="B175" s="12"/>
      <c r="C175" s="12"/>
      <c r="D175" s="12"/>
      <c r="E175" s="12"/>
      <c r="F175" s="12"/>
      <c r="G175" s="12"/>
      <c r="H175" s="12"/>
      <c r="I175" s="12"/>
      <c r="J175" s="12"/>
      <c r="K175" s="12"/>
      <c r="L175" s="12"/>
      <c r="M175" s="12"/>
      <c r="N175" s="12"/>
      <c r="O175" s="12"/>
      <c r="P175" s="12"/>
      <c r="Q175" s="12"/>
      <c r="R175" s="12"/>
      <c r="S175" s="12"/>
      <c r="T175" s="12"/>
      <c r="U175" s="12"/>
      <c r="V175" s="12"/>
      <c r="W175" s="12"/>
      <c r="X175" s="12"/>
    </row>
    <row r="176" spans="2:24" ht="12.75">
      <c r="B176" s="12"/>
      <c r="C176" s="12"/>
      <c r="D176" s="12"/>
      <c r="E176" s="12"/>
      <c r="F176" s="12"/>
      <c r="G176" s="12"/>
      <c r="H176" s="12"/>
      <c r="I176" s="12"/>
      <c r="J176" s="12"/>
      <c r="K176" s="12"/>
      <c r="L176" s="12"/>
      <c r="M176" s="12"/>
      <c r="N176" s="12"/>
      <c r="O176" s="12"/>
      <c r="P176" s="12"/>
      <c r="Q176" s="12"/>
      <c r="R176" s="12"/>
      <c r="S176" s="12"/>
      <c r="T176" s="12"/>
      <c r="U176" s="12"/>
      <c r="V176" s="12"/>
      <c r="W176" s="12"/>
      <c r="X176" s="12"/>
    </row>
    <row r="177" spans="2:24" ht="12.75">
      <c r="B177" s="12"/>
      <c r="C177" s="12"/>
      <c r="D177" s="12"/>
      <c r="E177" s="12"/>
      <c r="F177" s="12"/>
      <c r="G177" s="12"/>
      <c r="H177" s="12"/>
      <c r="I177" s="12"/>
      <c r="J177" s="12"/>
      <c r="K177" s="12"/>
      <c r="L177" s="12"/>
      <c r="M177" s="12"/>
      <c r="N177" s="12"/>
      <c r="O177" s="12"/>
      <c r="P177" s="12"/>
      <c r="Q177" s="12"/>
      <c r="R177" s="12"/>
      <c r="S177" s="12"/>
      <c r="T177" s="12"/>
      <c r="U177" s="12"/>
      <c r="V177" s="12"/>
      <c r="W177" s="12"/>
      <c r="X177" s="12"/>
    </row>
    <row r="178" spans="2:24" ht="12.75">
      <c r="B178" s="12"/>
      <c r="C178" s="12"/>
      <c r="D178" s="12"/>
      <c r="E178" s="12"/>
      <c r="F178" s="12"/>
      <c r="G178" s="12"/>
      <c r="H178" s="12"/>
      <c r="I178" s="12"/>
      <c r="J178" s="12"/>
      <c r="K178" s="12"/>
      <c r="L178" s="12"/>
      <c r="M178" s="12"/>
      <c r="N178" s="12"/>
      <c r="O178" s="12"/>
      <c r="P178" s="12"/>
      <c r="Q178" s="12"/>
      <c r="R178" s="12"/>
      <c r="S178" s="12"/>
      <c r="T178" s="12"/>
      <c r="U178" s="12"/>
      <c r="V178" s="12"/>
      <c r="W178" s="12"/>
      <c r="X178" s="12"/>
    </row>
    <row r="179" spans="2:24" ht="12.75">
      <c r="B179" s="12"/>
      <c r="C179" s="12"/>
      <c r="D179" s="12"/>
      <c r="E179" s="12"/>
      <c r="F179" s="12"/>
      <c r="G179" s="12"/>
      <c r="H179" s="12"/>
      <c r="I179" s="12"/>
      <c r="J179" s="12"/>
      <c r="K179" s="12"/>
      <c r="L179" s="12"/>
      <c r="M179" s="12"/>
      <c r="N179" s="12"/>
      <c r="O179" s="12"/>
      <c r="P179" s="12"/>
      <c r="Q179" s="12"/>
      <c r="R179" s="12"/>
      <c r="S179" s="12"/>
      <c r="T179" s="12"/>
      <c r="U179" s="12"/>
      <c r="V179" s="12"/>
      <c r="W179" s="12"/>
      <c r="X179" s="12"/>
    </row>
    <row r="180" spans="2:24" ht="12.75">
      <c r="B180" s="12"/>
      <c r="C180" s="12"/>
      <c r="D180" s="12"/>
      <c r="E180" s="12"/>
      <c r="F180" s="12"/>
      <c r="G180" s="12"/>
      <c r="H180" s="12"/>
      <c r="I180" s="12"/>
      <c r="J180" s="12"/>
      <c r="K180" s="12"/>
      <c r="L180" s="12"/>
      <c r="M180" s="12"/>
      <c r="N180" s="12"/>
      <c r="O180" s="12"/>
      <c r="P180" s="12"/>
      <c r="Q180" s="12"/>
      <c r="R180" s="12"/>
      <c r="S180" s="12"/>
      <c r="T180" s="12"/>
      <c r="U180" s="12"/>
      <c r="V180" s="12"/>
      <c r="W180" s="12"/>
      <c r="X180" s="12"/>
    </row>
    <row r="181" spans="2:24" ht="12.75">
      <c r="B181" s="12"/>
      <c r="C181" s="12"/>
      <c r="D181" s="12"/>
      <c r="E181" s="12"/>
      <c r="F181" s="12"/>
      <c r="G181" s="12"/>
      <c r="H181" s="12"/>
      <c r="I181" s="12"/>
      <c r="J181" s="12"/>
      <c r="K181" s="12"/>
      <c r="L181" s="12"/>
      <c r="M181" s="12"/>
      <c r="N181" s="12"/>
      <c r="O181" s="12"/>
      <c r="P181" s="12"/>
      <c r="Q181" s="12"/>
      <c r="R181" s="12"/>
      <c r="S181" s="12"/>
      <c r="T181" s="12"/>
      <c r="U181" s="12"/>
      <c r="V181" s="12"/>
      <c r="W181" s="12"/>
      <c r="X181" s="12"/>
    </row>
    <row r="182" spans="2:24" ht="12.75">
      <c r="B182" s="12"/>
      <c r="C182" s="12"/>
      <c r="D182" s="12"/>
      <c r="E182" s="12"/>
      <c r="F182" s="12"/>
      <c r="G182" s="12"/>
      <c r="H182" s="12"/>
      <c r="I182" s="12"/>
      <c r="J182" s="12"/>
      <c r="K182" s="12"/>
      <c r="L182" s="12"/>
      <c r="M182" s="12"/>
      <c r="N182" s="12"/>
      <c r="O182" s="12"/>
      <c r="P182" s="12"/>
      <c r="Q182" s="12"/>
      <c r="R182" s="12"/>
      <c r="S182" s="12"/>
      <c r="T182" s="12"/>
      <c r="U182" s="12"/>
      <c r="V182" s="12"/>
      <c r="W182" s="12"/>
      <c r="X182" s="12"/>
    </row>
    <row r="183" spans="2:24" ht="12.75">
      <c r="B183" s="12"/>
      <c r="C183" s="12"/>
      <c r="D183" s="12"/>
      <c r="E183" s="12"/>
      <c r="F183" s="12"/>
      <c r="G183" s="12"/>
      <c r="H183" s="12"/>
      <c r="I183" s="12"/>
      <c r="J183" s="12"/>
      <c r="K183" s="12"/>
      <c r="L183" s="12"/>
      <c r="M183" s="12"/>
      <c r="N183" s="12"/>
      <c r="O183" s="12"/>
      <c r="P183" s="12"/>
      <c r="Q183" s="12"/>
      <c r="R183" s="12"/>
      <c r="S183" s="12"/>
      <c r="T183" s="12"/>
      <c r="U183" s="12"/>
      <c r="V183" s="12"/>
      <c r="W183" s="12"/>
      <c r="X183" s="12"/>
    </row>
    <row r="184" spans="2:24" ht="12.75">
      <c r="B184" s="12"/>
      <c r="C184" s="12"/>
      <c r="D184" s="12"/>
      <c r="E184" s="12"/>
      <c r="F184" s="12"/>
      <c r="G184" s="12"/>
      <c r="H184" s="12"/>
      <c r="I184" s="12"/>
      <c r="J184" s="12"/>
      <c r="K184" s="12"/>
      <c r="L184" s="12"/>
      <c r="M184" s="12"/>
      <c r="N184" s="12"/>
      <c r="O184" s="12"/>
      <c r="P184" s="12"/>
      <c r="Q184" s="12"/>
      <c r="R184" s="12"/>
      <c r="S184" s="12"/>
      <c r="T184" s="12"/>
      <c r="U184" s="12"/>
      <c r="V184" s="12"/>
      <c r="W184" s="12"/>
      <c r="X184" s="12"/>
    </row>
    <row r="185" spans="2:24" ht="12.75">
      <c r="B185" s="12"/>
      <c r="C185" s="12"/>
      <c r="D185" s="12"/>
      <c r="E185" s="12"/>
      <c r="F185" s="12"/>
      <c r="G185" s="12"/>
      <c r="H185" s="12"/>
      <c r="I185" s="12"/>
      <c r="J185" s="12"/>
      <c r="K185" s="12"/>
      <c r="L185" s="12"/>
      <c r="M185" s="12"/>
      <c r="N185" s="12"/>
      <c r="O185" s="12"/>
      <c r="P185" s="12"/>
      <c r="Q185" s="12"/>
      <c r="R185" s="12"/>
      <c r="S185" s="12"/>
      <c r="T185" s="12"/>
      <c r="U185" s="12"/>
      <c r="V185" s="12"/>
      <c r="W185" s="12"/>
      <c r="X185" s="12"/>
    </row>
    <row r="186" spans="2:24" ht="12.75">
      <c r="B186" s="12"/>
      <c r="C186" s="12"/>
      <c r="D186" s="12"/>
      <c r="E186" s="12"/>
      <c r="F186" s="12"/>
      <c r="G186" s="12"/>
      <c r="H186" s="12"/>
      <c r="I186" s="12"/>
      <c r="J186" s="12"/>
      <c r="K186" s="12"/>
      <c r="L186" s="12"/>
      <c r="M186" s="12"/>
      <c r="N186" s="12"/>
      <c r="O186" s="12"/>
      <c r="P186" s="12"/>
      <c r="Q186" s="12"/>
      <c r="R186" s="12"/>
      <c r="S186" s="12"/>
      <c r="T186" s="12"/>
      <c r="U186" s="12"/>
      <c r="V186" s="12"/>
      <c r="W186" s="12"/>
      <c r="X186" s="12"/>
    </row>
    <row r="187" spans="2:24" ht="12.75">
      <c r="B187" s="12"/>
      <c r="C187" s="12"/>
      <c r="D187" s="12"/>
      <c r="E187" s="12"/>
      <c r="F187" s="12"/>
      <c r="G187" s="12"/>
      <c r="H187" s="12"/>
      <c r="I187" s="12"/>
      <c r="J187" s="12"/>
      <c r="K187" s="12"/>
      <c r="L187" s="12"/>
      <c r="M187" s="12"/>
      <c r="N187" s="12"/>
      <c r="O187" s="12"/>
      <c r="P187" s="12"/>
      <c r="Q187" s="12"/>
      <c r="R187" s="12"/>
      <c r="S187" s="12"/>
      <c r="T187" s="12"/>
      <c r="U187" s="12"/>
      <c r="V187" s="12"/>
      <c r="W187" s="12"/>
      <c r="X187" s="12"/>
    </row>
    <row r="188" spans="2:24" ht="12.75">
      <c r="B188" s="12"/>
      <c r="C188" s="12"/>
      <c r="D188" s="12"/>
      <c r="E188" s="12"/>
      <c r="F188" s="12"/>
      <c r="G188" s="12"/>
      <c r="H188" s="12"/>
      <c r="I188" s="12"/>
      <c r="J188" s="12"/>
      <c r="K188" s="12"/>
      <c r="L188" s="12"/>
      <c r="M188" s="12"/>
      <c r="N188" s="12"/>
      <c r="O188" s="12"/>
      <c r="P188" s="12"/>
      <c r="Q188" s="12"/>
      <c r="R188" s="12"/>
      <c r="S188" s="12"/>
      <c r="T188" s="12"/>
      <c r="U188" s="12"/>
      <c r="V188" s="12"/>
      <c r="W188" s="12"/>
      <c r="X188" s="12"/>
    </row>
    <row r="189" spans="2:24" ht="12.75">
      <c r="B189" s="12"/>
      <c r="C189" s="12"/>
      <c r="D189" s="12"/>
      <c r="E189" s="12"/>
      <c r="F189" s="12"/>
      <c r="G189" s="12"/>
      <c r="H189" s="12"/>
      <c r="I189" s="12"/>
      <c r="J189" s="12"/>
      <c r="K189" s="12"/>
      <c r="L189" s="12"/>
      <c r="M189" s="12"/>
      <c r="N189" s="12"/>
      <c r="O189" s="12"/>
      <c r="P189" s="12"/>
      <c r="Q189" s="12"/>
      <c r="R189" s="12"/>
      <c r="S189" s="12"/>
      <c r="T189" s="12"/>
      <c r="U189" s="12"/>
      <c r="V189" s="12"/>
      <c r="W189" s="12"/>
      <c r="X189" s="12"/>
    </row>
    <row r="190" spans="2:24" ht="12.75">
      <c r="B190" s="12"/>
      <c r="C190" s="12"/>
      <c r="D190" s="12"/>
      <c r="E190" s="12"/>
      <c r="F190" s="12"/>
      <c r="G190" s="12"/>
      <c r="H190" s="12"/>
      <c r="I190" s="12"/>
      <c r="J190" s="12"/>
      <c r="K190" s="12"/>
      <c r="L190" s="12"/>
      <c r="M190" s="12"/>
      <c r="N190" s="12"/>
      <c r="O190" s="12"/>
      <c r="P190" s="12"/>
      <c r="Q190" s="12"/>
      <c r="R190" s="12"/>
      <c r="S190" s="12"/>
      <c r="T190" s="12"/>
      <c r="U190" s="12"/>
      <c r="V190" s="12"/>
      <c r="W190" s="12"/>
      <c r="X190" s="12"/>
    </row>
    <row r="191" spans="2:24" ht="12.75">
      <c r="B191" s="12"/>
      <c r="C191" s="12"/>
      <c r="D191" s="12"/>
      <c r="E191" s="12"/>
      <c r="F191" s="12"/>
      <c r="G191" s="12"/>
      <c r="H191" s="12"/>
      <c r="I191" s="12"/>
      <c r="J191" s="12"/>
      <c r="K191" s="12"/>
      <c r="L191" s="12"/>
      <c r="M191" s="12"/>
      <c r="N191" s="12"/>
      <c r="O191" s="12"/>
      <c r="P191" s="12"/>
      <c r="Q191" s="12"/>
      <c r="R191" s="12"/>
      <c r="S191" s="12"/>
      <c r="T191" s="12"/>
      <c r="U191" s="12"/>
      <c r="V191" s="12"/>
      <c r="W191" s="12"/>
      <c r="X191" s="12"/>
    </row>
    <row r="192" spans="2:24" ht="12.75">
      <c r="B192" s="12"/>
      <c r="C192" s="12"/>
      <c r="D192" s="12"/>
      <c r="E192" s="12"/>
      <c r="F192" s="12"/>
      <c r="G192" s="12"/>
      <c r="H192" s="12"/>
      <c r="I192" s="12"/>
      <c r="J192" s="12"/>
      <c r="K192" s="12"/>
      <c r="L192" s="12"/>
      <c r="M192" s="12"/>
      <c r="N192" s="12"/>
      <c r="O192" s="12"/>
      <c r="P192" s="12"/>
      <c r="Q192" s="12"/>
      <c r="R192" s="12"/>
      <c r="S192" s="12"/>
      <c r="T192" s="12"/>
      <c r="U192" s="12"/>
      <c r="V192" s="12"/>
      <c r="W192" s="12"/>
      <c r="X192" s="12"/>
    </row>
    <row r="193" spans="2:24" ht="12.75">
      <c r="B193" s="12"/>
      <c r="C193" s="12"/>
      <c r="D193" s="12"/>
      <c r="E193" s="12"/>
      <c r="F193" s="12"/>
      <c r="G193" s="12"/>
      <c r="H193" s="12"/>
      <c r="I193" s="12"/>
      <c r="J193" s="12"/>
      <c r="K193" s="12"/>
      <c r="L193" s="12"/>
      <c r="M193" s="12"/>
      <c r="N193" s="12"/>
      <c r="O193" s="12"/>
      <c r="P193" s="12"/>
      <c r="Q193" s="12"/>
      <c r="R193" s="12"/>
      <c r="S193" s="12"/>
      <c r="T193" s="12"/>
      <c r="U193" s="12"/>
      <c r="V193" s="12"/>
      <c r="W193" s="12"/>
      <c r="X193" s="12"/>
    </row>
    <row r="194" spans="2:24" ht="12.75">
      <c r="B194" s="12"/>
      <c r="C194" s="12"/>
      <c r="D194" s="12"/>
      <c r="E194" s="12"/>
      <c r="F194" s="12"/>
      <c r="G194" s="12"/>
      <c r="H194" s="12"/>
      <c r="I194" s="12"/>
      <c r="J194" s="12"/>
      <c r="K194" s="12"/>
      <c r="L194" s="12"/>
      <c r="M194" s="12"/>
      <c r="N194" s="12"/>
      <c r="O194" s="12"/>
      <c r="P194" s="12"/>
      <c r="Q194" s="12"/>
      <c r="R194" s="12"/>
      <c r="S194" s="12"/>
      <c r="T194" s="12"/>
      <c r="U194" s="12"/>
      <c r="V194" s="12"/>
      <c r="W194" s="12"/>
      <c r="X194" s="12"/>
    </row>
    <row r="195" spans="2:24" ht="12.75">
      <c r="B195" s="12"/>
      <c r="C195" s="12"/>
      <c r="D195" s="12"/>
      <c r="E195" s="12"/>
      <c r="F195" s="12"/>
      <c r="G195" s="12"/>
      <c r="H195" s="12"/>
      <c r="I195" s="12"/>
      <c r="J195" s="12"/>
      <c r="K195" s="12"/>
      <c r="L195" s="12"/>
      <c r="M195" s="12"/>
      <c r="N195" s="12"/>
      <c r="O195" s="12"/>
      <c r="P195" s="12"/>
      <c r="Q195" s="12"/>
      <c r="R195" s="12"/>
      <c r="S195" s="12"/>
      <c r="T195" s="12"/>
      <c r="U195" s="12"/>
      <c r="V195" s="12"/>
      <c r="W195" s="12"/>
      <c r="X195" s="12"/>
    </row>
    <row r="196" spans="2:24" ht="12.75">
      <c r="B196" s="12"/>
      <c r="C196" s="12"/>
      <c r="D196" s="12"/>
      <c r="E196" s="12"/>
      <c r="F196" s="12"/>
      <c r="G196" s="12"/>
      <c r="H196" s="12"/>
      <c r="I196" s="12"/>
      <c r="J196" s="12"/>
      <c r="K196" s="12"/>
      <c r="L196" s="12"/>
      <c r="M196" s="12"/>
      <c r="N196" s="12"/>
      <c r="O196" s="12"/>
      <c r="P196" s="12"/>
      <c r="Q196" s="12"/>
      <c r="R196" s="12"/>
      <c r="S196" s="12"/>
      <c r="T196" s="12"/>
      <c r="U196" s="12"/>
      <c r="V196" s="12"/>
      <c r="W196" s="12"/>
      <c r="X196" s="12"/>
    </row>
    <row r="197" spans="2:24" ht="12.75">
      <c r="B197" s="12"/>
      <c r="C197" s="12"/>
      <c r="D197" s="12"/>
      <c r="E197" s="12"/>
      <c r="F197" s="12"/>
      <c r="G197" s="12"/>
      <c r="H197" s="12"/>
      <c r="I197" s="12"/>
      <c r="J197" s="12"/>
      <c r="K197" s="12"/>
      <c r="L197" s="12"/>
      <c r="M197" s="12"/>
      <c r="N197" s="12"/>
      <c r="O197" s="12"/>
      <c r="P197" s="12"/>
      <c r="Q197" s="12"/>
      <c r="R197" s="12"/>
      <c r="S197" s="12"/>
      <c r="T197" s="12"/>
      <c r="U197" s="12"/>
      <c r="V197" s="12"/>
      <c r="W197" s="12"/>
      <c r="X197" s="12"/>
    </row>
    <row r="198" spans="2:24" ht="12.75">
      <c r="B198" s="12"/>
      <c r="C198" s="12"/>
      <c r="D198" s="12"/>
      <c r="E198" s="12"/>
      <c r="F198" s="12"/>
      <c r="G198" s="12"/>
      <c r="H198" s="12"/>
      <c r="I198" s="12"/>
      <c r="J198" s="12"/>
      <c r="K198" s="12"/>
      <c r="L198" s="12"/>
      <c r="M198" s="12"/>
      <c r="N198" s="12"/>
      <c r="O198" s="12"/>
      <c r="P198" s="12"/>
      <c r="Q198" s="12"/>
      <c r="R198" s="12"/>
      <c r="S198" s="12"/>
      <c r="T198" s="12"/>
      <c r="U198" s="12"/>
      <c r="V198" s="12"/>
      <c r="W198" s="12"/>
      <c r="X198" s="12"/>
    </row>
    <row r="199" spans="2:24" ht="12.75">
      <c r="B199" s="12"/>
      <c r="C199" s="12"/>
      <c r="D199" s="12"/>
      <c r="E199" s="12"/>
      <c r="F199" s="12"/>
      <c r="G199" s="12"/>
      <c r="H199" s="12"/>
      <c r="I199" s="12"/>
      <c r="J199" s="12"/>
      <c r="K199" s="12"/>
      <c r="L199" s="12"/>
      <c r="M199" s="12"/>
      <c r="N199" s="12"/>
      <c r="O199" s="12"/>
      <c r="P199" s="12"/>
      <c r="Q199" s="12"/>
      <c r="R199" s="12"/>
      <c r="S199" s="12"/>
      <c r="T199" s="12"/>
      <c r="U199" s="12"/>
      <c r="V199" s="12"/>
      <c r="W199" s="12"/>
      <c r="X199" s="12"/>
    </row>
    <row r="200" spans="2:24" ht="12.75">
      <c r="B200" s="12"/>
      <c r="C200" s="12"/>
      <c r="D200" s="12"/>
      <c r="E200" s="12"/>
      <c r="F200" s="12"/>
      <c r="G200" s="12"/>
      <c r="H200" s="12"/>
      <c r="I200" s="12"/>
      <c r="J200" s="12"/>
      <c r="K200" s="12"/>
      <c r="L200" s="12"/>
      <c r="M200" s="12"/>
      <c r="N200" s="12"/>
      <c r="O200" s="12"/>
      <c r="P200" s="12"/>
      <c r="Q200" s="12"/>
      <c r="R200" s="12"/>
      <c r="S200" s="12"/>
      <c r="T200" s="12"/>
      <c r="U200" s="12"/>
      <c r="V200" s="12"/>
      <c r="W200" s="12"/>
      <c r="X200" s="12"/>
    </row>
    <row r="201" spans="2:24" ht="12.75">
      <c r="B201" s="12"/>
      <c r="C201" s="12"/>
      <c r="D201" s="12"/>
      <c r="E201" s="12"/>
      <c r="F201" s="12"/>
      <c r="G201" s="12"/>
      <c r="H201" s="12"/>
      <c r="I201" s="12"/>
      <c r="J201" s="12"/>
      <c r="K201" s="12"/>
      <c r="L201" s="12"/>
      <c r="M201" s="12"/>
      <c r="N201" s="12"/>
      <c r="O201" s="12"/>
      <c r="P201" s="12"/>
      <c r="Q201" s="12"/>
      <c r="R201" s="12"/>
      <c r="S201" s="12"/>
      <c r="T201" s="12"/>
      <c r="U201" s="12"/>
      <c r="V201" s="12"/>
      <c r="W201" s="12"/>
      <c r="X201" s="12"/>
    </row>
    <row r="202" spans="2:24" ht="12.75">
      <c r="B202" s="12"/>
      <c r="C202" s="12"/>
      <c r="D202" s="12"/>
      <c r="E202" s="12"/>
      <c r="F202" s="12"/>
      <c r="G202" s="12"/>
      <c r="H202" s="12"/>
      <c r="I202" s="12"/>
      <c r="J202" s="12"/>
      <c r="K202" s="12"/>
      <c r="L202" s="12"/>
      <c r="M202" s="12"/>
      <c r="N202" s="12"/>
      <c r="O202" s="12"/>
      <c r="P202" s="12"/>
      <c r="Q202" s="12"/>
      <c r="R202" s="12"/>
      <c r="S202" s="12"/>
      <c r="T202" s="12"/>
      <c r="U202" s="12"/>
      <c r="V202" s="12"/>
      <c r="W202" s="12"/>
      <c r="X202" s="12"/>
    </row>
    <row r="203" spans="2:24" ht="12.75">
      <c r="B203" s="12"/>
      <c r="C203" s="12"/>
      <c r="D203" s="12"/>
      <c r="E203" s="12"/>
      <c r="F203" s="12"/>
      <c r="G203" s="12"/>
      <c r="H203" s="12"/>
      <c r="I203" s="12"/>
      <c r="J203" s="12"/>
      <c r="K203" s="12"/>
      <c r="L203" s="12"/>
      <c r="M203" s="12"/>
      <c r="N203" s="12"/>
      <c r="O203" s="12"/>
      <c r="P203" s="12"/>
      <c r="Q203" s="12"/>
      <c r="R203" s="12"/>
      <c r="S203" s="12"/>
      <c r="T203" s="12"/>
      <c r="U203" s="12"/>
      <c r="V203" s="12"/>
      <c r="W203" s="12"/>
      <c r="X203" s="12"/>
    </row>
    <row r="204" spans="2:24" ht="12.75">
      <c r="B204" s="12"/>
      <c r="C204" s="12"/>
      <c r="D204" s="12"/>
      <c r="E204" s="12"/>
      <c r="F204" s="12"/>
      <c r="G204" s="12"/>
      <c r="H204" s="12"/>
      <c r="I204" s="12"/>
      <c r="J204" s="12"/>
      <c r="K204" s="12"/>
      <c r="L204" s="12"/>
      <c r="M204" s="12"/>
      <c r="N204" s="12"/>
      <c r="O204" s="12"/>
      <c r="P204" s="12"/>
      <c r="Q204" s="12"/>
      <c r="R204" s="12"/>
      <c r="S204" s="12"/>
      <c r="T204" s="12"/>
      <c r="U204" s="12"/>
      <c r="V204" s="12"/>
      <c r="W204" s="12"/>
      <c r="X204" s="12"/>
    </row>
    <row r="205" spans="2:24" ht="12.75">
      <c r="B205" s="12"/>
      <c r="C205" s="12"/>
      <c r="D205" s="12"/>
      <c r="E205" s="12"/>
      <c r="F205" s="12"/>
      <c r="G205" s="12"/>
      <c r="H205" s="12"/>
      <c r="I205" s="12"/>
      <c r="J205" s="12"/>
      <c r="K205" s="12"/>
      <c r="L205" s="12"/>
      <c r="M205" s="12"/>
      <c r="N205" s="12"/>
      <c r="O205" s="12"/>
      <c r="P205" s="12"/>
      <c r="Q205" s="12"/>
      <c r="R205" s="12"/>
      <c r="S205" s="12"/>
      <c r="T205" s="12"/>
      <c r="U205" s="12"/>
      <c r="V205" s="12"/>
      <c r="W205" s="12"/>
      <c r="X205" s="12"/>
    </row>
    <row r="206" spans="2:24" ht="12.75">
      <c r="B206" s="12"/>
      <c r="C206" s="12"/>
      <c r="D206" s="12"/>
      <c r="E206" s="12"/>
      <c r="F206" s="12"/>
      <c r="G206" s="12"/>
      <c r="H206" s="12"/>
      <c r="I206" s="12"/>
      <c r="J206" s="12"/>
      <c r="K206" s="12"/>
      <c r="L206" s="12"/>
      <c r="M206" s="12"/>
      <c r="N206" s="12"/>
      <c r="O206" s="12"/>
      <c r="P206" s="12"/>
      <c r="Q206" s="12"/>
      <c r="R206" s="12"/>
      <c r="S206" s="12"/>
      <c r="T206" s="12"/>
      <c r="U206" s="12"/>
      <c r="V206" s="12"/>
      <c r="W206" s="12"/>
      <c r="X206" s="12"/>
    </row>
    <row r="207" spans="2:24" ht="12.75">
      <c r="B207" s="12"/>
      <c r="C207" s="12"/>
      <c r="D207" s="12"/>
      <c r="E207" s="12"/>
      <c r="F207" s="12"/>
      <c r="G207" s="12"/>
      <c r="H207" s="12"/>
      <c r="I207" s="12"/>
      <c r="J207" s="12"/>
      <c r="K207" s="12"/>
      <c r="L207" s="12"/>
      <c r="M207" s="12"/>
      <c r="N207" s="12"/>
      <c r="O207" s="12"/>
      <c r="P207" s="12"/>
      <c r="Q207" s="12"/>
      <c r="R207" s="12"/>
      <c r="S207" s="12"/>
      <c r="T207" s="12"/>
      <c r="U207" s="12"/>
      <c r="V207" s="12"/>
      <c r="W207" s="12"/>
      <c r="X207" s="12"/>
    </row>
    <row r="208" spans="2:24" ht="12.75">
      <c r="B208" s="12"/>
      <c r="C208" s="12"/>
      <c r="D208" s="12"/>
      <c r="E208" s="12"/>
      <c r="F208" s="12"/>
      <c r="G208" s="12"/>
      <c r="H208" s="12"/>
      <c r="I208" s="12"/>
      <c r="J208" s="12"/>
      <c r="K208" s="12"/>
      <c r="L208" s="12"/>
      <c r="M208" s="12"/>
      <c r="N208" s="12"/>
      <c r="O208" s="12"/>
      <c r="P208" s="12"/>
      <c r="Q208" s="12"/>
      <c r="R208" s="12"/>
      <c r="S208" s="12"/>
      <c r="T208" s="12"/>
      <c r="U208" s="12"/>
      <c r="V208" s="12"/>
      <c r="W208" s="12"/>
      <c r="X208" s="12"/>
    </row>
    <row r="209" spans="2:24" ht="12.75">
      <c r="B209" s="12"/>
      <c r="C209" s="12"/>
      <c r="D209" s="12"/>
      <c r="E209" s="12"/>
      <c r="F209" s="12"/>
      <c r="G209" s="12"/>
      <c r="H209" s="12"/>
      <c r="I209" s="12"/>
      <c r="J209" s="12"/>
      <c r="K209" s="12"/>
      <c r="L209" s="12"/>
      <c r="M209" s="12"/>
      <c r="N209" s="12"/>
      <c r="O209" s="12"/>
      <c r="P209" s="12"/>
      <c r="Q209" s="12"/>
      <c r="R209" s="12"/>
      <c r="S209" s="12"/>
      <c r="T209" s="12"/>
      <c r="U209" s="12"/>
      <c r="V209" s="12"/>
      <c r="W209" s="12"/>
      <c r="X209" s="12"/>
    </row>
    <row r="210" spans="2:24" ht="12.75">
      <c r="B210" s="12"/>
      <c r="C210" s="12"/>
      <c r="D210" s="12"/>
      <c r="E210" s="12"/>
      <c r="F210" s="12"/>
      <c r="G210" s="12"/>
      <c r="H210" s="12"/>
      <c r="I210" s="12"/>
      <c r="J210" s="12"/>
      <c r="K210" s="12"/>
      <c r="L210" s="12"/>
      <c r="M210" s="12"/>
      <c r="N210" s="12"/>
      <c r="O210" s="12"/>
      <c r="P210" s="12"/>
      <c r="Q210" s="12"/>
      <c r="R210" s="12"/>
      <c r="S210" s="12"/>
      <c r="T210" s="12"/>
      <c r="U210" s="12"/>
      <c r="V210" s="12"/>
      <c r="W210" s="12"/>
      <c r="X210" s="12"/>
    </row>
    <row r="211" spans="2:24" ht="12.75">
      <c r="B211" s="12"/>
      <c r="C211" s="12"/>
      <c r="D211" s="12"/>
      <c r="E211" s="12"/>
      <c r="F211" s="12"/>
      <c r="G211" s="12"/>
      <c r="H211" s="12"/>
      <c r="I211" s="12"/>
      <c r="J211" s="12"/>
      <c r="K211" s="12"/>
      <c r="L211" s="12"/>
      <c r="M211" s="12"/>
      <c r="N211" s="12"/>
      <c r="O211" s="12"/>
      <c r="P211" s="12"/>
      <c r="Q211" s="12"/>
      <c r="R211" s="12"/>
      <c r="S211" s="12"/>
      <c r="T211" s="12"/>
      <c r="U211" s="12"/>
      <c r="V211" s="12"/>
      <c r="W211" s="12"/>
      <c r="X211" s="12"/>
    </row>
    <row r="212" spans="2:24" ht="12.75">
      <c r="B212" s="12"/>
      <c r="C212" s="12"/>
      <c r="D212" s="12"/>
      <c r="E212" s="12"/>
      <c r="F212" s="12"/>
      <c r="G212" s="12"/>
      <c r="H212" s="12"/>
      <c r="I212" s="12"/>
      <c r="J212" s="12"/>
      <c r="K212" s="12"/>
      <c r="L212" s="12"/>
      <c r="M212" s="12"/>
      <c r="N212" s="12"/>
      <c r="O212" s="12"/>
      <c r="P212" s="12"/>
      <c r="Q212" s="12"/>
      <c r="R212" s="12"/>
      <c r="S212" s="12"/>
      <c r="T212" s="12"/>
      <c r="U212" s="12"/>
      <c r="V212" s="12"/>
      <c r="W212" s="12"/>
      <c r="X212" s="12"/>
    </row>
    <row r="213" spans="2:24" ht="12.75">
      <c r="B213" s="12"/>
      <c r="C213" s="12"/>
      <c r="D213" s="12"/>
      <c r="E213" s="12"/>
      <c r="F213" s="12"/>
      <c r="G213" s="12"/>
      <c r="H213" s="12"/>
      <c r="I213" s="12"/>
      <c r="J213" s="12"/>
      <c r="K213" s="12"/>
      <c r="L213" s="12"/>
      <c r="M213" s="12"/>
      <c r="N213" s="12"/>
      <c r="O213" s="12"/>
      <c r="P213" s="12"/>
      <c r="Q213" s="12"/>
      <c r="R213" s="12"/>
      <c r="S213" s="12"/>
      <c r="T213" s="12"/>
      <c r="U213" s="12"/>
      <c r="V213" s="12"/>
      <c r="W213" s="12"/>
      <c r="X213" s="12"/>
    </row>
    <row r="214" spans="2:24" ht="12.75">
      <c r="B214" s="12"/>
      <c r="C214" s="12"/>
      <c r="D214" s="12"/>
      <c r="E214" s="12"/>
      <c r="F214" s="12"/>
      <c r="G214" s="12"/>
      <c r="H214" s="12"/>
      <c r="I214" s="12"/>
      <c r="J214" s="12"/>
      <c r="K214" s="12"/>
      <c r="L214" s="12"/>
      <c r="M214" s="12"/>
      <c r="N214" s="12"/>
      <c r="O214" s="12"/>
      <c r="P214" s="12"/>
      <c r="Q214" s="12"/>
      <c r="R214" s="12"/>
      <c r="S214" s="12"/>
      <c r="T214" s="12"/>
      <c r="U214" s="12"/>
      <c r="V214" s="12"/>
      <c r="W214" s="12"/>
      <c r="X214" s="12"/>
    </row>
    <row r="215" spans="2:24" ht="12.75">
      <c r="B215" s="12"/>
      <c r="C215" s="12"/>
      <c r="D215" s="12"/>
      <c r="E215" s="12"/>
      <c r="F215" s="12"/>
      <c r="G215" s="12"/>
      <c r="H215" s="12"/>
      <c r="I215" s="12"/>
      <c r="J215" s="12"/>
      <c r="K215" s="12"/>
      <c r="L215" s="12"/>
      <c r="M215" s="12"/>
      <c r="N215" s="12"/>
      <c r="O215" s="12"/>
      <c r="P215" s="12"/>
      <c r="Q215" s="12"/>
      <c r="R215" s="12"/>
      <c r="S215" s="12"/>
      <c r="T215" s="12"/>
      <c r="U215" s="12"/>
      <c r="V215" s="12"/>
      <c r="W215" s="12"/>
      <c r="X215" s="12"/>
    </row>
    <row r="216" spans="2:24" ht="12.75">
      <c r="B216" s="12"/>
      <c r="C216" s="12"/>
      <c r="D216" s="12"/>
      <c r="E216" s="12"/>
      <c r="F216" s="12"/>
      <c r="G216" s="12"/>
      <c r="H216" s="12"/>
      <c r="I216" s="12"/>
      <c r="J216" s="12"/>
      <c r="K216" s="12"/>
      <c r="L216" s="12"/>
      <c r="M216" s="12"/>
      <c r="N216" s="12"/>
      <c r="O216" s="12"/>
      <c r="P216" s="12"/>
      <c r="Q216" s="12"/>
      <c r="R216" s="12"/>
      <c r="S216" s="12"/>
      <c r="T216" s="12"/>
      <c r="U216" s="12"/>
      <c r="V216" s="12"/>
      <c r="W216" s="12"/>
      <c r="X216" s="12"/>
    </row>
    <row r="217" spans="2:24" ht="12.75">
      <c r="B217" s="12"/>
      <c r="C217" s="12"/>
      <c r="D217" s="12"/>
      <c r="E217" s="12"/>
      <c r="F217" s="12"/>
      <c r="G217" s="12"/>
      <c r="H217" s="12"/>
      <c r="I217" s="12"/>
      <c r="J217" s="12"/>
      <c r="K217" s="12"/>
      <c r="L217" s="12"/>
      <c r="M217" s="12"/>
      <c r="N217" s="12"/>
      <c r="O217" s="12"/>
      <c r="P217" s="12"/>
      <c r="Q217" s="12"/>
      <c r="R217" s="12"/>
      <c r="S217" s="12"/>
      <c r="T217" s="12"/>
      <c r="U217" s="12"/>
      <c r="V217" s="12"/>
      <c r="W217" s="12"/>
      <c r="X217" s="12"/>
    </row>
    <row r="218" spans="2:24" ht="12.75">
      <c r="B218" s="12"/>
      <c r="C218" s="12"/>
      <c r="D218" s="12"/>
      <c r="E218" s="12"/>
      <c r="F218" s="12"/>
      <c r="G218" s="12"/>
      <c r="H218" s="12"/>
      <c r="I218" s="12"/>
      <c r="J218" s="12"/>
      <c r="K218" s="12"/>
      <c r="L218" s="12"/>
      <c r="M218" s="12"/>
      <c r="N218" s="12"/>
      <c r="O218" s="12"/>
      <c r="P218" s="12"/>
      <c r="Q218" s="12"/>
      <c r="R218" s="12"/>
      <c r="S218" s="12"/>
      <c r="T218" s="12"/>
      <c r="U218" s="12"/>
      <c r="V218" s="12"/>
      <c r="W218" s="12"/>
      <c r="X218" s="12"/>
    </row>
    <row r="219" spans="2:24" ht="12.75">
      <c r="B219" s="12"/>
      <c r="C219" s="12"/>
      <c r="D219" s="12"/>
      <c r="E219" s="12"/>
      <c r="F219" s="12"/>
      <c r="G219" s="12"/>
      <c r="H219" s="12"/>
      <c r="I219" s="12"/>
      <c r="J219" s="12"/>
      <c r="K219" s="12"/>
      <c r="L219" s="12"/>
      <c r="M219" s="12"/>
      <c r="N219" s="12"/>
      <c r="O219" s="12"/>
      <c r="P219" s="12"/>
      <c r="Q219" s="12"/>
      <c r="R219" s="12"/>
      <c r="S219" s="12"/>
      <c r="T219" s="12"/>
      <c r="U219" s="12"/>
      <c r="V219" s="12"/>
      <c r="W219" s="12"/>
      <c r="X219" s="12"/>
    </row>
    <row r="220" spans="2:24" ht="12.75">
      <c r="B220" s="12"/>
      <c r="C220" s="12"/>
      <c r="D220" s="12"/>
      <c r="E220" s="12"/>
      <c r="F220" s="12"/>
      <c r="G220" s="12"/>
      <c r="H220" s="12"/>
      <c r="I220" s="12"/>
      <c r="J220" s="12"/>
      <c r="K220" s="12"/>
      <c r="L220" s="12"/>
      <c r="M220" s="12"/>
      <c r="N220" s="12"/>
      <c r="O220" s="12"/>
      <c r="P220" s="12"/>
      <c r="Q220" s="12"/>
      <c r="R220" s="12"/>
      <c r="S220" s="12"/>
      <c r="T220" s="12"/>
      <c r="U220" s="12"/>
      <c r="V220" s="12"/>
      <c r="W220" s="12"/>
      <c r="X220" s="12"/>
    </row>
    <row r="221" spans="2:24" ht="12.75">
      <c r="B221" s="12"/>
      <c r="C221" s="12"/>
      <c r="D221" s="12"/>
      <c r="E221" s="12"/>
      <c r="F221" s="12"/>
      <c r="G221" s="12"/>
      <c r="H221" s="12"/>
      <c r="I221" s="12"/>
      <c r="J221" s="12"/>
      <c r="K221" s="12"/>
      <c r="L221" s="12"/>
      <c r="M221" s="12"/>
      <c r="N221" s="12"/>
      <c r="O221" s="12"/>
      <c r="P221" s="12"/>
      <c r="Q221" s="12"/>
      <c r="R221" s="12"/>
      <c r="S221" s="12"/>
      <c r="T221" s="12"/>
      <c r="U221" s="12"/>
      <c r="V221" s="12"/>
      <c r="W221" s="12"/>
      <c r="X221" s="12"/>
    </row>
    <row r="222" spans="2:24" ht="12.75">
      <c r="B222" s="12"/>
      <c r="C222" s="12"/>
      <c r="D222" s="12"/>
      <c r="E222" s="12"/>
      <c r="F222" s="12"/>
      <c r="G222" s="12"/>
      <c r="H222" s="12"/>
      <c r="I222" s="12"/>
      <c r="J222" s="12"/>
      <c r="K222" s="12"/>
      <c r="L222" s="12"/>
      <c r="M222" s="12"/>
      <c r="N222" s="12"/>
      <c r="O222" s="12"/>
      <c r="P222" s="12"/>
      <c r="Q222" s="12"/>
      <c r="R222" s="12"/>
      <c r="S222" s="12"/>
      <c r="T222" s="12"/>
      <c r="U222" s="12"/>
      <c r="V222" s="12"/>
      <c r="W222" s="12"/>
      <c r="X222" s="12"/>
    </row>
    <row r="223" spans="2:24" ht="12.75">
      <c r="B223" s="12"/>
      <c r="C223" s="12"/>
      <c r="D223" s="12"/>
      <c r="E223" s="12"/>
      <c r="F223" s="12"/>
      <c r="G223" s="12"/>
      <c r="H223" s="12"/>
      <c r="I223" s="12"/>
      <c r="J223" s="12"/>
      <c r="K223" s="12"/>
      <c r="L223" s="12"/>
      <c r="M223" s="12"/>
      <c r="N223" s="12"/>
      <c r="O223" s="12"/>
      <c r="P223" s="12"/>
      <c r="Q223" s="12"/>
      <c r="R223" s="12"/>
      <c r="S223" s="12"/>
      <c r="T223" s="12"/>
      <c r="U223" s="12"/>
      <c r="V223" s="12"/>
      <c r="W223" s="12"/>
      <c r="X223" s="12"/>
    </row>
    <row r="224" spans="2:24" ht="12.75">
      <c r="B224" s="12"/>
      <c r="C224" s="12"/>
      <c r="D224" s="12"/>
      <c r="E224" s="12"/>
      <c r="F224" s="12"/>
      <c r="G224" s="12"/>
      <c r="H224" s="12"/>
      <c r="I224" s="12"/>
      <c r="J224" s="12"/>
      <c r="K224" s="12"/>
      <c r="L224" s="12"/>
      <c r="M224" s="12"/>
      <c r="N224" s="12"/>
      <c r="O224" s="12"/>
      <c r="P224" s="12"/>
      <c r="Q224" s="12"/>
      <c r="R224" s="12"/>
      <c r="S224" s="12"/>
      <c r="T224" s="12"/>
      <c r="U224" s="12"/>
      <c r="V224" s="12"/>
      <c r="W224" s="12"/>
      <c r="X224" s="12"/>
    </row>
    <row r="225" spans="2:24" ht="12.75">
      <c r="B225" s="12"/>
      <c r="C225" s="12"/>
      <c r="D225" s="12"/>
      <c r="E225" s="12"/>
      <c r="F225" s="12"/>
      <c r="G225" s="12"/>
      <c r="H225" s="12"/>
      <c r="I225" s="12"/>
      <c r="J225" s="12"/>
      <c r="K225" s="12"/>
      <c r="L225" s="12"/>
      <c r="M225" s="12"/>
      <c r="N225" s="12"/>
      <c r="O225" s="12"/>
      <c r="P225" s="12"/>
      <c r="Q225" s="12"/>
      <c r="R225" s="12"/>
      <c r="S225" s="12"/>
      <c r="T225" s="12"/>
      <c r="U225" s="12"/>
      <c r="V225" s="12"/>
      <c r="W225" s="12"/>
      <c r="X225" s="12"/>
    </row>
    <row r="226" spans="22:24" ht="12.75">
      <c r="V226" s="12"/>
      <c r="W226" s="12"/>
      <c r="X226" s="12"/>
    </row>
    <row r="227" spans="22:24" ht="12.75">
      <c r="V227" s="12"/>
      <c r="W227" s="12"/>
      <c r="X227" s="12"/>
    </row>
    <row r="228" spans="22:24" ht="12.75">
      <c r="V228" s="12"/>
      <c r="W228" s="12"/>
      <c r="X228" s="12"/>
    </row>
    <row r="229" spans="22:24" ht="12.75">
      <c r="V229" s="12"/>
      <c r="W229" s="12"/>
      <c r="X229" s="12"/>
    </row>
    <row r="230" spans="22:24" ht="12.75">
      <c r="V230" s="12"/>
      <c r="W230" s="12"/>
      <c r="X230" s="12"/>
    </row>
    <row r="231" spans="22:24" ht="12.75">
      <c r="V231" s="12"/>
      <c r="W231" s="12"/>
      <c r="X231" s="12"/>
    </row>
    <row r="232" spans="22:24" ht="12.75">
      <c r="V232" s="12"/>
      <c r="W232" s="12"/>
      <c r="X232" s="12"/>
    </row>
    <row r="233" spans="22:24" ht="12.75">
      <c r="V233" s="12"/>
      <c r="W233" s="12"/>
      <c r="X233" s="12"/>
    </row>
    <row r="234" spans="22:24" ht="12.75">
      <c r="V234" s="12"/>
      <c r="W234" s="12"/>
      <c r="X234" s="12"/>
    </row>
    <row r="235" spans="22:24" ht="12.75">
      <c r="V235" s="12"/>
      <c r="W235" s="12"/>
      <c r="X235" s="12"/>
    </row>
    <row r="236" spans="22:24" ht="12.75">
      <c r="V236" s="12"/>
      <c r="W236" s="12"/>
      <c r="X236" s="12"/>
    </row>
    <row r="237" spans="22:24" ht="12.75">
      <c r="V237" s="12"/>
      <c r="W237" s="12"/>
      <c r="X237" s="12"/>
    </row>
  </sheetData>
  <mergeCells count="15">
    <mergeCell ref="A22:S26"/>
    <mergeCell ref="I6:L6"/>
    <mergeCell ref="AE6:AH6"/>
    <mergeCell ref="AI6:AL6"/>
    <mergeCell ref="M6:S6"/>
    <mergeCell ref="AA6:AD6"/>
    <mergeCell ref="A4:S4"/>
    <mergeCell ref="B6:H6"/>
    <mergeCell ref="W6:Z6"/>
    <mergeCell ref="AY6:BB6"/>
    <mergeCell ref="AM6:AP6"/>
    <mergeCell ref="BC6:BF6"/>
    <mergeCell ref="BG6:BL6"/>
    <mergeCell ref="AQ6:AT6"/>
    <mergeCell ref="AU6:AX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20" r:id="rId1"/>
</worksheet>
</file>

<file path=xl/worksheets/sheet13.xml><?xml version="1.0" encoding="utf-8"?>
<worksheet xmlns="http://schemas.openxmlformats.org/spreadsheetml/2006/main" xmlns:r="http://schemas.openxmlformats.org/officeDocument/2006/relationships">
  <sheetPr>
    <pageSetUpPr fitToPage="1"/>
  </sheetPr>
  <dimension ref="A1:X233"/>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3" sqref="A3:M24"/>
    </sheetView>
  </sheetViews>
  <sheetFormatPr defaultColWidth="11.421875" defaultRowHeight="12.75"/>
  <cols>
    <col min="1" max="13" width="9.7109375" style="1" customWidth="1"/>
    <col min="14" max="14" width="8.28125" style="1" customWidth="1"/>
    <col min="15" max="17" width="9.7109375" style="1" customWidth="1"/>
    <col min="18" max="18" width="11.421875" style="1" customWidth="1"/>
    <col min="19" max="24" width="12.7109375" style="1" customWidth="1"/>
    <col min="25" max="16384" width="11.421875" style="1" customWidth="1"/>
  </cols>
  <sheetData>
    <row r="1" spans="2:14" ht="12.75">
      <c r="B1" s="2"/>
      <c r="C1" s="2"/>
      <c r="D1" s="2"/>
      <c r="E1" s="2"/>
      <c r="F1" s="2"/>
      <c r="G1" s="2"/>
      <c r="H1" s="2"/>
      <c r="I1" s="2"/>
      <c r="J1" s="2"/>
      <c r="K1" s="2"/>
      <c r="L1" s="2"/>
      <c r="M1" s="2"/>
      <c r="N1" s="2"/>
    </row>
    <row r="2" ht="13.5" thickBot="1"/>
    <row r="3" spans="1:14" ht="19.5" customHeight="1" thickTop="1">
      <c r="A3" s="628" t="s">
        <v>197</v>
      </c>
      <c r="B3" s="629"/>
      <c r="C3" s="629"/>
      <c r="D3" s="629"/>
      <c r="E3" s="629"/>
      <c r="F3" s="629"/>
      <c r="G3" s="629"/>
      <c r="H3" s="629"/>
      <c r="I3" s="629"/>
      <c r="J3" s="629"/>
      <c r="K3" s="629"/>
      <c r="L3" s="629"/>
      <c r="M3" s="630"/>
      <c r="N3" s="30"/>
    </row>
    <row r="4" spans="1:14" ht="9.75" customHeight="1">
      <c r="A4" s="29"/>
      <c r="B4" s="30"/>
      <c r="C4" s="30"/>
      <c r="D4" s="30"/>
      <c r="E4" s="30"/>
      <c r="F4" s="30"/>
      <c r="G4" s="30"/>
      <c r="H4" s="30"/>
      <c r="I4" s="30"/>
      <c r="J4" s="30"/>
      <c r="K4" s="30"/>
      <c r="L4" s="30"/>
      <c r="M4" s="32"/>
      <c r="N4" s="30"/>
    </row>
    <row r="5" spans="1:24" ht="19.5" customHeight="1">
      <c r="A5" s="3"/>
      <c r="B5" s="610" t="s">
        <v>319</v>
      </c>
      <c r="C5" s="610"/>
      <c r="D5" s="610"/>
      <c r="E5" s="610"/>
      <c r="F5" s="610"/>
      <c r="G5" s="610"/>
      <c r="H5" s="612"/>
      <c r="I5" s="610" t="s">
        <v>320</v>
      </c>
      <c r="J5" s="610"/>
      <c r="K5" s="610"/>
      <c r="L5" s="610"/>
      <c r="M5" s="611"/>
      <c r="N5" s="52"/>
      <c r="S5" s="643" t="s">
        <v>347</v>
      </c>
      <c r="T5" s="670"/>
      <c r="U5" s="671"/>
      <c r="V5" s="643" t="s">
        <v>352</v>
      </c>
      <c r="W5" s="670"/>
      <c r="X5" s="671"/>
    </row>
    <row r="6" spans="1:24" ht="69.75" customHeight="1">
      <c r="A6" s="18" t="s">
        <v>379</v>
      </c>
      <c r="B6" s="14" t="s">
        <v>380</v>
      </c>
      <c r="C6" s="31" t="s">
        <v>456</v>
      </c>
      <c r="D6" s="31" t="s">
        <v>399</v>
      </c>
      <c r="E6" s="31" t="s">
        <v>457</v>
      </c>
      <c r="F6" s="31" t="s">
        <v>384</v>
      </c>
      <c r="G6" s="31" t="s">
        <v>458</v>
      </c>
      <c r="H6" s="69" t="s">
        <v>459</v>
      </c>
      <c r="I6" s="48" t="s">
        <v>400</v>
      </c>
      <c r="J6" s="31" t="s">
        <v>460</v>
      </c>
      <c r="K6" s="31" t="s">
        <v>401</v>
      </c>
      <c r="L6" s="31" t="s">
        <v>462</v>
      </c>
      <c r="M6" s="33" t="s">
        <v>461</v>
      </c>
      <c r="N6" s="52"/>
      <c r="P6" s="58" t="s">
        <v>385</v>
      </c>
      <c r="Q6" s="58" t="s">
        <v>467</v>
      </c>
      <c r="R6" s="58" t="s">
        <v>318</v>
      </c>
      <c r="S6" s="31" t="s">
        <v>349</v>
      </c>
      <c r="T6" s="31" t="s">
        <v>350</v>
      </c>
      <c r="U6" s="31" t="s">
        <v>351</v>
      </c>
      <c r="V6" s="31" t="s">
        <v>353</v>
      </c>
      <c r="W6" s="31" t="s">
        <v>354</v>
      </c>
      <c r="X6" s="31" t="s">
        <v>355</v>
      </c>
    </row>
    <row r="7" spans="1:24" ht="19.5" customHeight="1">
      <c r="A7" s="9">
        <v>2005</v>
      </c>
      <c r="B7" s="23">
        <f>'CN11'!M8</f>
        <v>666.198</v>
      </c>
      <c r="C7" s="17">
        <v>70.14</v>
      </c>
      <c r="D7" s="24">
        <f aca="true" t="shared" si="0" ref="D7:D12">C7/B7</f>
        <v>0.1052840146623076</v>
      </c>
      <c r="E7" s="17">
        <f>U7</f>
        <v>19.863</v>
      </c>
      <c r="F7" s="22">
        <f aca="true" t="shared" si="1" ref="F7:F12">E7/B7</f>
        <v>0.029815460268568805</v>
      </c>
      <c r="G7" s="59">
        <f>'CN11'!N8+'CN11'!O8+'CN12'!C7</f>
        <v>292.097</v>
      </c>
      <c r="H7" s="65">
        <f>G7/(B7+'CN11'!N8+'CN11'!O8+'CN11'!Q8+'CN11'!R8)</f>
        <v>0.3223356275567238</v>
      </c>
      <c r="I7" s="60">
        <f>P7-Q7</f>
        <v>97.378</v>
      </c>
      <c r="J7" s="17">
        <v>20.211</v>
      </c>
      <c r="K7" s="24">
        <f aca="true" t="shared" si="2" ref="K7:K12">J7/I7</f>
        <v>0.20755201380188543</v>
      </c>
      <c r="L7" s="17">
        <f>X7</f>
        <v>1.6500000000000021</v>
      </c>
      <c r="M7" s="47">
        <f aca="true" t="shared" si="3" ref="M7:M12">L7/I7</f>
        <v>0.016944278995255625</v>
      </c>
      <c r="N7" s="60"/>
      <c r="O7" s="40"/>
      <c r="P7" s="59">
        <v>112.794</v>
      </c>
      <c r="Q7" s="59">
        <f>P7-R7</f>
        <v>15.415999999999997</v>
      </c>
      <c r="R7" s="59">
        <v>97.378</v>
      </c>
      <c r="S7" s="143">
        <v>90.003</v>
      </c>
      <c r="T7" s="144">
        <v>70.14</v>
      </c>
      <c r="U7" s="145">
        <f>S7-T7</f>
        <v>19.863</v>
      </c>
      <c r="V7" s="146">
        <v>21.861</v>
      </c>
      <c r="W7" s="144">
        <v>20.211</v>
      </c>
      <c r="X7" s="145">
        <f>V7-W7</f>
        <v>1.6500000000000021</v>
      </c>
    </row>
    <row r="8" spans="1:24" ht="19.5" customHeight="1">
      <c r="A8" s="9">
        <f>A7+1</f>
        <v>2006</v>
      </c>
      <c r="B8" s="23">
        <f>'CN11'!M9</f>
        <v>695.771</v>
      </c>
      <c r="C8" s="17">
        <v>74.135</v>
      </c>
      <c r="D8" s="24">
        <f t="shared" si="0"/>
        <v>0.10655086228083667</v>
      </c>
      <c r="E8" s="17">
        <f>U8</f>
        <v>21.64699999999999</v>
      </c>
      <c r="F8" s="22">
        <f t="shared" si="1"/>
        <v>0.031112248139114725</v>
      </c>
      <c r="G8" s="59">
        <f>'CN11'!N9+'CN11'!O9+'CN12'!C8</f>
        <v>306.63</v>
      </c>
      <c r="H8" s="65">
        <f>G8/(B8+'CN11'!N9+'CN11'!O9+'CN11'!Q9+'CN11'!R9)</f>
        <v>0.32450915648573825</v>
      </c>
      <c r="I8" s="60">
        <f>P8-Q8</f>
        <v>101.39789</v>
      </c>
      <c r="J8" s="17">
        <v>21.779</v>
      </c>
      <c r="K8" s="24">
        <f t="shared" si="2"/>
        <v>0.21478750691952267</v>
      </c>
      <c r="L8" s="17">
        <f>X8</f>
        <v>1.7809999999999988</v>
      </c>
      <c r="M8" s="47">
        <f t="shared" si="3"/>
        <v>0.0175644680574714</v>
      </c>
      <c r="N8" s="60"/>
      <c r="O8" s="27"/>
      <c r="P8" s="59">
        <v>117.37289</v>
      </c>
      <c r="Q8" s="59">
        <f>P8-R8</f>
        <v>15.974999999999994</v>
      </c>
      <c r="R8" s="59">
        <v>101.39789</v>
      </c>
      <c r="S8" s="140">
        <v>95.782</v>
      </c>
      <c r="T8" s="17">
        <v>74.135</v>
      </c>
      <c r="U8" s="137">
        <f>S8-T8</f>
        <v>21.64699999999999</v>
      </c>
      <c r="V8" s="147">
        <v>23.56</v>
      </c>
      <c r="W8" s="17">
        <v>21.779</v>
      </c>
      <c r="X8" s="137">
        <f>V8-W8</f>
        <v>1.7809999999999988</v>
      </c>
    </row>
    <row r="9" spans="1:24" ht="19.5" customHeight="1">
      <c r="A9" s="9">
        <f>A8+1</f>
        <v>2007</v>
      </c>
      <c r="B9" s="23">
        <f>'CN11'!M10</f>
        <v>725.02</v>
      </c>
      <c r="C9" s="17">
        <v>77.055</v>
      </c>
      <c r="D9" s="24">
        <f t="shared" si="0"/>
        <v>0.10627982676339964</v>
      </c>
      <c r="E9" s="17">
        <f>U9</f>
        <v>22.158999999999992</v>
      </c>
      <c r="F9" s="22">
        <f t="shared" si="1"/>
        <v>0.030563294805660522</v>
      </c>
      <c r="G9" s="59">
        <f>'CN11'!N10+'CN11'!O10+'CN12'!C9</f>
        <v>317.50800000000004</v>
      </c>
      <c r="H9" s="65">
        <f>G9/(B9+'CN11'!N10+'CN11'!O10+'CN11'!Q10+'CN11'!R10)</f>
        <v>0.32316006961761207</v>
      </c>
      <c r="I9" s="60">
        <f>P9-Q9</f>
        <v>105.603</v>
      </c>
      <c r="J9" s="17">
        <v>22.223</v>
      </c>
      <c r="K9" s="24">
        <f t="shared" si="2"/>
        <v>0.21043909737412764</v>
      </c>
      <c r="L9" s="17">
        <f>X9</f>
        <v>1.8350000000000009</v>
      </c>
      <c r="M9" s="47">
        <f t="shared" si="3"/>
        <v>0.01737640029165839</v>
      </c>
      <c r="N9" s="60"/>
      <c r="O9" s="27"/>
      <c r="P9" s="59">
        <v>122.083</v>
      </c>
      <c r="Q9" s="59">
        <f>P9-R9</f>
        <v>16.480000000000004</v>
      </c>
      <c r="R9" s="59">
        <v>105.603</v>
      </c>
      <c r="S9" s="140">
        <v>99.214</v>
      </c>
      <c r="T9" s="17">
        <v>77.055</v>
      </c>
      <c r="U9" s="137">
        <f>S9-T9</f>
        <v>22.158999999999992</v>
      </c>
      <c r="V9" s="147">
        <v>24.058</v>
      </c>
      <c r="W9" s="17">
        <v>22.223</v>
      </c>
      <c r="X9" s="137">
        <f>V9-W9</f>
        <v>1.8350000000000009</v>
      </c>
    </row>
    <row r="10" spans="1:24" ht="19.5" customHeight="1">
      <c r="A10" s="9">
        <v>2008</v>
      </c>
      <c r="B10" s="23">
        <f>'CN11'!M11</f>
        <v>747.354</v>
      </c>
      <c r="C10" s="17">
        <v>77.675</v>
      </c>
      <c r="D10" s="24">
        <f t="shared" si="0"/>
        <v>0.10393334350254363</v>
      </c>
      <c r="E10" s="17">
        <f>U10</f>
        <v>22.988</v>
      </c>
      <c r="F10" s="22">
        <f t="shared" si="1"/>
        <v>0.030759185071599266</v>
      </c>
      <c r="G10" s="59">
        <f>'CN11'!N11+'CN11'!O11+'CN12'!C10</f>
        <v>326.206</v>
      </c>
      <c r="H10" s="65">
        <f>G10/(B10+'CN11'!N11+'CN11'!O11+'CN11'!Q11+'CN11'!R11)</f>
        <v>0.3219094742472223</v>
      </c>
      <c r="I10" s="60">
        <f>P10-Q10</f>
        <v>106.755</v>
      </c>
      <c r="J10" s="17">
        <v>23.609</v>
      </c>
      <c r="K10" s="24">
        <f t="shared" si="2"/>
        <v>0.22115123413423263</v>
      </c>
      <c r="L10" s="17">
        <f>X10</f>
        <v>1.9009999999999998</v>
      </c>
      <c r="M10" s="47">
        <f t="shared" si="3"/>
        <v>0.017807128471734344</v>
      </c>
      <c r="N10" s="60"/>
      <c r="O10" s="27"/>
      <c r="P10" s="59">
        <v>123.966</v>
      </c>
      <c r="Q10" s="59">
        <f>P10-R10</f>
        <v>17.211</v>
      </c>
      <c r="R10" s="59">
        <v>106.755</v>
      </c>
      <c r="S10" s="140">
        <v>100.663</v>
      </c>
      <c r="T10" s="17">
        <v>77.675</v>
      </c>
      <c r="U10" s="137">
        <f>S10-T10</f>
        <v>22.988</v>
      </c>
      <c r="V10" s="147">
        <v>25.51</v>
      </c>
      <c r="W10" s="17">
        <v>23.609</v>
      </c>
      <c r="X10" s="137">
        <f>V10-W10</f>
        <v>1.9009999999999998</v>
      </c>
    </row>
    <row r="11" spans="1:24" ht="19.5" customHeight="1">
      <c r="A11" s="9">
        <v>2009</v>
      </c>
      <c r="B11" s="23">
        <f>'CN11'!M12</f>
        <v>747.318</v>
      </c>
      <c r="C11" s="17">
        <v>77.718</v>
      </c>
      <c r="D11" s="24">
        <f t="shared" si="0"/>
        <v>0.1039958893001373</v>
      </c>
      <c r="E11" s="17">
        <f>U11</f>
        <v>24.200000000000003</v>
      </c>
      <c r="F11" s="22">
        <f t="shared" si="1"/>
        <v>0.032382466366392894</v>
      </c>
      <c r="G11" s="59">
        <f>'CN11'!N12+'CN11'!O12+'CN12'!C11</f>
        <v>327.58</v>
      </c>
      <c r="H11" s="65">
        <f>G11/(B11+'CN11'!N12+'CN11'!O12+'CN11'!Q12+'CN11'!R12)</f>
        <v>0.32294541041513236</v>
      </c>
      <c r="I11" s="60">
        <f>P11-Q11</f>
        <v>102.164</v>
      </c>
      <c r="J11" s="17">
        <v>24.227</v>
      </c>
      <c r="K11" s="24">
        <f t="shared" si="2"/>
        <v>0.23713832661211384</v>
      </c>
      <c r="L11" s="17">
        <f>X11</f>
        <v>2.0189999999999984</v>
      </c>
      <c r="M11" s="47">
        <f t="shared" si="3"/>
        <v>0.019762342899651526</v>
      </c>
      <c r="N11" s="15"/>
      <c r="O11" s="8"/>
      <c r="P11" s="59">
        <v>119.105</v>
      </c>
      <c r="Q11" s="59">
        <f>P11-R11</f>
        <v>16.941000000000003</v>
      </c>
      <c r="R11" s="59">
        <v>102.164</v>
      </c>
      <c r="S11" s="140">
        <v>101.918</v>
      </c>
      <c r="T11" s="17">
        <v>77.718</v>
      </c>
      <c r="U11" s="137">
        <f>S11-T11</f>
        <v>24.200000000000003</v>
      </c>
      <c r="V11" s="147">
        <v>26.246</v>
      </c>
      <c r="W11" s="17">
        <v>24.227</v>
      </c>
      <c r="X11" s="137">
        <f>V11-W11</f>
        <v>2.0189999999999984</v>
      </c>
    </row>
    <row r="12" spans="1:17" ht="19.5" customHeight="1" thickBot="1">
      <c r="A12" s="10">
        <v>2010</v>
      </c>
      <c r="B12" s="230">
        <f>'CN11'!M13</f>
        <v>758.5277699999999</v>
      </c>
      <c r="C12" s="185">
        <f>C11*(1+C22)</f>
        <v>78.88377</v>
      </c>
      <c r="D12" s="43">
        <f t="shared" si="0"/>
        <v>0.1039958893001373</v>
      </c>
      <c r="E12" s="185">
        <f>E11*(1+E22)</f>
        <v>24.563</v>
      </c>
      <c r="F12" s="43">
        <f t="shared" si="1"/>
        <v>0.03238246636639289</v>
      </c>
      <c r="G12" s="87">
        <f>'CN11'!N13+'CN11'!O13+'CN12'!C12</f>
        <v>332.4937</v>
      </c>
      <c r="H12" s="253">
        <f>G12/(B12+'CN11'!N13+'CN11'!O13+'CN11'!Q13+'CN11'!R13)</f>
        <v>0.3229454104151325</v>
      </c>
      <c r="I12" s="85">
        <f aca="true" t="shared" si="4" ref="I12:J14">I11*(1+I22)</f>
        <v>103.69645999999999</v>
      </c>
      <c r="J12" s="185">
        <f t="shared" si="4"/>
        <v>24.590404999999997</v>
      </c>
      <c r="K12" s="43">
        <f t="shared" si="2"/>
        <v>0.23713832661211384</v>
      </c>
      <c r="L12" s="185">
        <f>L11*(1+L22)</f>
        <v>2.049284999999998</v>
      </c>
      <c r="M12" s="45">
        <f t="shared" si="3"/>
        <v>0.019762342899651526</v>
      </c>
      <c r="N12" s="15"/>
      <c r="O12" s="8"/>
      <c r="P12" s="8"/>
      <c r="Q12" s="8"/>
    </row>
    <row r="13" spans="1:17" ht="19.5" customHeight="1" thickTop="1">
      <c r="A13" s="396">
        <v>2011</v>
      </c>
      <c r="B13" s="397">
        <f>'CN11'!M14</f>
        <v>772.1812698599999</v>
      </c>
      <c r="C13" s="398">
        <f>C12*(1+C23)</f>
        <v>80.30367786</v>
      </c>
      <c r="D13" s="424">
        <f>C13/B13</f>
        <v>0.1039958893001373</v>
      </c>
      <c r="E13" s="398">
        <f>E12*(1+E23)</f>
        <v>25.005133999999998</v>
      </c>
      <c r="F13" s="424">
        <f>E13/B13</f>
        <v>0.03238246636639289</v>
      </c>
      <c r="G13" s="487">
        <f>'CN11'!N14+'CN11'!O14+'CN12'!C13</f>
        <v>338.47858659999997</v>
      </c>
      <c r="H13" s="430">
        <f>G13/(B13+'CN11'!N14+'CN11'!O14+'CN11'!Q14+'CN11'!R14)</f>
        <v>0.32294541041513253</v>
      </c>
      <c r="I13" s="488">
        <f t="shared" si="4"/>
        <v>105.56299628</v>
      </c>
      <c r="J13" s="398">
        <f t="shared" si="4"/>
        <v>25.033032289999998</v>
      </c>
      <c r="K13" s="424">
        <f>J13/I13</f>
        <v>0.23713832661211384</v>
      </c>
      <c r="L13" s="398">
        <f>L12*(1+L23)</f>
        <v>2.0861721299999982</v>
      </c>
      <c r="M13" s="422">
        <f>L13/I13</f>
        <v>0.019762342899651526</v>
      </c>
      <c r="N13" s="15"/>
      <c r="O13" s="8"/>
      <c r="P13" s="8"/>
      <c r="Q13" s="8"/>
    </row>
    <row r="14" spans="1:17" ht="19.5" customHeight="1" thickBot="1">
      <c r="A14" s="10">
        <v>2012</v>
      </c>
      <c r="B14" s="230">
        <f>'CN11'!M15</f>
        <v>795.3467079558</v>
      </c>
      <c r="C14" s="185">
        <f>C13*(1+C24)</f>
        <v>82.7127881958</v>
      </c>
      <c r="D14" s="43">
        <f>C14/B14</f>
        <v>0.1039958893001373</v>
      </c>
      <c r="E14" s="185">
        <f>E13*(1+E24)</f>
        <v>25.75528802</v>
      </c>
      <c r="F14" s="43">
        <f>E14/B14</f>
        <v>0.03238246636639289</v>
      </c>
      <c r="G14" s="87">
        <f>'CN11'!N15+'CN11'!O15+'CN12'!C14</f>
        <v>348.63294419799996</v>
      </c>
      <c r="H14" s="253">
        <f>G14/(B14+'CN11'!N15+'CN11'!O15+'CN11'!Q15+'CN11'!R15)</f>
        <v>0.3229454104151324</v>
      </c>
      <c r="I14" s="85">
        <f t="shared" si="4"/>
        <v>108.7298861684</v>
      </c>
      <c r="J14" s="185">
        <f t="shared" si="4"/>
        <v>25.7840232587</v>
      </c>
      <c r="K14" s="43">
        <f>J14/I14</f>
        <v>0.23713832661211384</v>
      </c>
      <c r="L14" s="185">
        <f>L13*(1+L24)</f>
        <v>2.1487572938999984</v>
      </c>
      <c r="M14" s="45">
        <f>L14/I14</f>
        <v>0.019762342899651526</v>
      </c>
      <c r="N14" s="15"/>
      <c r="O14" s="8"/>
      <c r="P14" s="8"/>
      <c r="Q14" s="8"/>
    </row>
    <row r="15" spans="2:17" ht="14.25" thickBot="1" thickTop="1">
      <c r="B15" s="12"/>
      <c r="C15" s="12"/>
      <c r="D15" s="12"/>
      <c r="E15" s="12"/>
      <c r="F15" s="12"/>
      <c r="G15" s="12"/>
      <c r="H15" s="12"/>
      <c r="I15" s="12"/>
      <c r="J15" s="12"/>
      <c r="K15" s="12"/>
      <c r="L15" s="12"/>
      <c r="M15" s="12"/>
      <c r="N15" s="12"/>
      <c r="O15" s="8"/>
      <c r="P15" s="8"/>
      <c r="Q15" s="8"/>
    </row>
    <row r="16" spans="1:19" ht="13.5" thickTop="1">
      <c r="A16" s="412" t="s">
        <v>122</v>
      </c>
      <c r="B16" s="407"/>
      <c r="C16" s="407"/>
      <c r="D16" s="407"/>
      <c r="E16" s="407"/>
      <c r="F16" s="407"/>
      <c r="G16" s="408"/>
      <c r="H16" s="407"/>
      <c r="I16" s="407"/>
      <c r="J16" s="407"/>
      <c r="K16" s="407"/>
      <c r="L16" s="407"/>
      <c r="M16" s="409"/>
      <c r="N16" s="405"/>
      <c r="O16" s="405"/>
      <c r="P16" s="405"/>
      <c r="Q16" s="405"/>
      <c r="R16" s="405"/>
      <c r="S16" s="405"/>
    </row>
    <row r="17" spans="1:19" ht="13.5" thickBot="1">
      <c r="A17" s="469" t="s">
        <v>28</v>
      </c>
      <c r="B17" s="410"/>
      <c r="C17" s="410"/>
      <c r="D17" s="410"/>
      <c r="E17" s="410"/>
      <c r="F17" s="410"/>
      <c r="G17" s="470"/>
      <c r="H17" s="410"/>
      <c r="I17" s="410"/>
      <c r="J17" s="410"/>
      <c r="K17" s="410"/>
      <c r="L17" s="410"/>
      <c r="M17" s="411"/>
      <c r="N17" s="405"/>
      <c r="O17" s="405"/>
      <c r="P17" s="405"/>
      <c r="Q17" s="405"/>
      <c r="R17" s="405"/>
      <c r="S17" s="405"/>
    </row>
    <row r="18" spans="1:17" ht="14.25" thickBot="1" thickTop="1">
      <c r="A18" s="28"/>
      <c r="B18" s="12"/>
      <c r="C18" s="12"/>
      <c r="D18" s="12"/>
      <c r="E18" s="12"/>
      <c r="F18" s="12"/>
      <c r="G18" s="12"/>
      <c r="H18" s="72"/>
      <c r="I18" s="12"/>
      <c r="J18" s="12"/>
      <c r="K18" s="12"/>
      <c r="L18" s="12"/>
      <c r="M18" s="12"/>
      <c r="N18" s="12"/>
      <c r="O18" s="8"/>
      <c r="P18" s="8"/>
      <c r="Q18" s="8"/>
    </row>
    <row r="19" spans="1:17" ht="13.5" thickTop="1">
      <c r="A19" s="603" t="s">
        <v>84</v>
      </c>
      <c r="B19" s="604"/>
      <c r="C19" s="604"/>
      <c r="D19" s="604"/>
      <c r="E19" s="604"/>
      <c r="F19" s="604"/>
      <c r="G19" s="604"/>
      <c r="H19" s="604"/>
      <c r="I19" s="604"/>
      <c r="J19" s="604"/>
      <c r="K19" s="604"/>
      <c r="L19" s="604"/>
      <c r="M19" s="605"/>
      <c r="N19" s="73"/>
      <c r="O19" s="8"/>
      <c r="P19" s="8"/>
      <c r="Q19" s="8"/>
    </row>
    <row r="20" spans="1:17" ht="13.5" thickBot="1">
      <c r="A20" s="601"/>
      <c r="B20" s="636"/>
      <c r="C20" s="636"/>
      <c r="D20" s="636"/>
      <c r="E20" s="636"/>
      <c r="F20" s="636"/>
      <c r="G20" s="636"/>
      <c r="H20" s="636"/>
      <c r="I20" s="636"/>
      <c r="J20" s="636"/>
      <c r="K20" s="636"/>
      <c r="L20" s="636"/>
      <c r="M20" s="637"/>
      <c r="N20" s="73"/>
      <c r="O20" s="8"/>
      <c r="P20" s="8"/>
      <c r="Q20" s="8"/>
    </row>
    <row r="21" spans="2:17" ht="14.25" thickBot="1" thickTop="1">
      <c r="B21" s="56"/>
      <c r="C21" s="56"/>
      <c r="D21" s="56"/>
      <c r="E21" s="56"/>
      <c r="F21" s="12"/>
      <c r="G21" s="12"/>
      <c r="H21" s="12"/>
      <c r="I21" s="12"/>
      <c r="J21" s="12"/>
      <c r="K21" s="12"/>
      <c r="L21" s="12"/>
      <c r="M21" s="12"/>
      <c r="N21" s="12"/>
      <c r="O21" s="8"/>
      <c r="P21" s="8"/>
      <c r="Q21" s="8"/>
    </row>
    <row r="22" spans="1:18" ht="14.25" thickBot="1" thickTop="1">
      <c r="A22" s="194">
        <v>2010</v>
      </c>
      <c r="B22" s="195"/>
      <c r="C22" s="195">
        <f>'CN2'!$E20</f>
        <v>0.015</v>
      </c>
      <c r="D22" s="195"/>
      <c r="E22" s="195">
        <f>'CN2'!$E20</f>
        <v>0.015</v>
      </c>
      <c r="F22" s="195"/>
      <c r="G22" s="195">
        <f>'CN2'!$E20</f>
        <v>0.015</v>
      </c>
      <c r="H22" s="195"/>
      <c r="I22" s="195">
        <f>'CN2'!$G20</f>
        <v>0.015</v>
      </c>
      <c r="J22" s="195">
        <f>'CN2'!$G20</f>
        <v>0.015</v>
      </c>
      <c r="K22" s="195"/>
      <c r="L22" s="195">
        <f>'CN2'!$G20</f>
        <v>0.015</v>
      </c>
      <c r="M22" s="196"/>
      <c r="N22" s="198"/>
      <c r="O22" s="198"/>
      <c r="P22" s="198"/>
      <c r="Q22" s="198"/>
      <c r="R22" s="198"/>
    </row>
    <row r="23" spans="1:17" ht="14.25" thickBot="1" thickTop="1">
      <c r="A23" s="194">
        <v>2011</v>
      </c>
      <c r="B23" s="195"/>
      <c r="C23" s="195">
        <f>'CN2'!$E21</f>
        <v>0.018</v>
      </c>
      <c r="D23" s="195"/>
      <c r="E23" s="195">
        <f>'CN2'!$E21</f>
        <v>0.018</v>
      </c>
      <c r="F23" s="195"/>
      <c r="G23" s="195">
        <f>'CN2'!$E21</f>
        <v>0.018</v>
      </c>
      <c r="H23" s="195"/>
      <c r="I23" s="195">
        <f>'CN2'!$G21</f>
        <v>0.018</v>
      </c>
      <c r="J23" s="195">
        <f>'CN2'!$G21</f>
        <v>0.018</v>
      </c>
      <c r="K23" s="195"/>
      <c r="L23" s="195">
        <f>'CN2'!$G21</f>
        <v>0.018</v>
      </c>
      <c r="M23" s="196"/>
      <c r="N23" s="12"/>
      <c r="O23" s="8"/>
      <c r="P23" s="8"/>
      <c r="Q23" s="8"/>
    </row>
    <row r="24" spans="1:17" ht="14.25" thickBot="1" thickTop="1">
      <c r="A24" s="194">
        <v>2012</v>
      </c>
      <c r="B24" s="195"/>
      <c r="C24" s="195">
        <f>'CN2'!$E22</f>
        <v>0.03</v>
      </c>
      <c r="D24" s="195"/>
      <c r="E24" s="195">
        <f>'CN2'!$E22</f>
        <v>0.03</v>
      </c>
      <c r="F24" s="195"/>
      <c r="G24" s="195">
        <f>'CN2'!$E22</f>
        <v>0.03</v>
      </c>
      <c r="H24" s="195"/>
      <c r="I24" s="195">
        <f>'CN2'!$G22</f>
        <v>0.03</v>
      </c>
      <c r="J24" s="195">
        <f>'CN2'!$G22</f>
        <v>0.03</v>
      </c>
      <c r="K24" s="195"/>
      <c r="L24" s="195">
        <f>'CN2'!$G22</f>
        <v>0.03</v>
      </c>
      <c r="M24" s="196"/>
      <c r="N24" s="12"/>
      <c r="O24" s="8"/>
      <c r="P24" s="8"/>
      <c r="Q24" s="8"/>
    </row>
    <row r="25" spans="2:17" ht="13.5" thickTop="1">
      <c r="B25" s="12"/>
      <c r="C25" s="12"/>
      <c r="D25" s="12"/>
      <c r="E25" s="12"/>
      <c r="F25" s="12"/>
      <c r="G25" s="12"/>
      <c r="H25" s="12"/>
      <c r="I25" s="12"/>
      <c r="J25" s="12"/>
      <c r="K25" s="12"/>
      <c r="L25" s="12"/>
      <c r="M25" s="12"/>
      <c r="N25" s="12"/>
      <c r="O25" s="8"/>
      <c r="P25" s="8"/>
      <c r="Q25" s="8"/>
    </row>
    <row r="26" spans="2:17" ht="12.75">
      <c r="B26" s="12"/>
      <c r="C26" s="12"/>
      <c r="D26" s="12"/>
      <c r="E26" s="12"/>
      <c r="F26" s="12"/>
      <c r="G26" s="12"/>
      <c r="H26" s="12"/>
      <c r="I26" s="12"/>
      <c r="J26" s="12"/>
      <c r="K26" s="12"/>
      <c r="L26" s="12"/>
      <c r="M26" s="12"/>
      <c r="N26" s="12"/>
      <c r="O26" s="8"/>
      <c r="P26" s="8"/>
      <c r="Q26" s="8"/>
    </row>
    <row r="27" spans="2:17" ht="12.75">
      <c r="B27" s="12"/>
      <c r="C27" s="12"/>
      <c r="D27" s="12"/>
      <c r="E27" s="12"/>
      <c r="F27" s="12"/>
      <c r="G27" s="12"/>
      <c r="H27" s="12"/>
      <c r="I27" s="12"/>
      <c r="J27" s="12"/>
      <c r="K27" s="12"/>
      <c r="L27" s="12"/>
      <c r="M27" s="12"/>
      <c r="N27" s="12"/>
      <c r="O27" s="8"/>
      <c r="P27" s="8"/>
      <c r="Q27" s="8"/>
    </row>
    <row r="28" spans="2:17" ht="12.75">
      <c r="B28" s="12"/>
      <c r="C28" s="12"/>
      <c r="D28" s="12"/>
      <c r="E28" s="12"/>
      <c r="F28" s="12"/>
      <c r="G28" s="12"/>
      <c r="H28" s="12"/>
      <c r="I28" s="12"/>
      <c r="J28" s="12"/>
      <c r="K28" s="12"/>
      <c r="L28" s="12"/>
      <c r="M28" s="12"/>
      <c r="N28" s="12"/>
      <c r="O28" s="12"/>
      <c r="P28" s="12"/>
      <c r="Q28" s="12"/>
    </row>
    <row r="29" spans="2:17" ht="12.75">
      <c r="B29" s="12"/>
      <c r="C29" s="12"/>
      <c r="D29" s="12"/>
      <c r="E29" s="12"/>
      <c r="F29" s="12"/>
      <c r="G29" s="12"/>
      <c r="H29" s="12"/>
      <c r="I29" s="12"/>
      <c r="J29" s="12"/>
      <c r="K29" s="12"/>
      <c r="L29" s="12"/>
      <c r="M29" s="12"/>
      <c r="N29" s="12"/>
      <c r="O29" s="12"/>
      <c r="P29" s="12"/>
      <c r="Q29" s="12"/>
    </row>
    <row r="30" spans="2:17" ht="12.75">
      <c r="B30" s="12"/>
      <c r="C30" s="12"/>
      <c r="D30" s="12"/>
      <c r="E30" s="12"/>
      <c r="F30" s="12"/>
      <c r="G30" s="12"/>
      <c r="H30" s="12"/>
      <c r="I30" s="12"/>
      <c r="J30" s="12"/>
      <c r="K30" s="12"/>
      <c r="L30" s="12"/>
      <c r="M30" s="12"/>
      <c r="N30" s="12"/>
      <c r="O30" s="12"/>
      <c r="P30" s="12"/>
      <c r="Q30" s="12"/>
    </row>
    <row r="31" spans="2:17" ht="12.75">
      <c r="B31" s="12"/>
      <c r="C31" s="12"/>
      <c r="D31" s="12"/>
      <c r="E31" s="12"/>
      <c r="F31" s="12"/>
      <c r="G31" s="12"/>
      <c r="H31" s="12"/>
      <c r="I31" s="12"/>
      <c r="J31" s="12"/>
      <c r="K31" s="12"/>
      <c r="L31" s="12"/>
      <c r="M31" s="12"/>
      <c r="N31" s="12"/>
      <c r="O31" s="12"/>
      <c r="P31" s="12"/>
      <c r="Q31" s="12"/>
    </row>
    <row r="32" spans="2:17" ht="12.75">
      <c r="B32" s="12"/>
      <c r="C32" s="12"/>
      <c r="D32" s="12"/>
      <c r="E32" s="12"/>
      <c r="F32" s="12"/>
      <c r="G32" s="12"/>
      <c r="H32" s="12"/>
      <c r="I32" s="12"/>
      <c r="J32" s="12"/>
      <c r="K32" s="12"/>
      <c r="L32" s="12"/>
      <c r="M32" s="12"/>
      <c r="N32" s="12"/>
      <c r="O32" s="12"/>
      <c r="P32" s="12"/>
      <c r="Q32" s="12"/>
    </row>
    <row r="33" spans="2:17" ht="12.75">
      <c r="B33" s="12"/>
      <c r="C33" s="12"/>
      <c r="D33" s="12"/>
      <c r="E33" s="12"/>
      <c r="F33" s="12"/>
      <c r="G33" s="12"/>
      <c r="H33" s="12"/>
      <c r="I33" s="12"/>
      <c r="J33" s="12"/>
      <c r="K33" s="12"/>
      <c r="L33" s="12"/>
      <c r="M33" s="12"/>
      <c r="N33" s="12"/>
      <c r="O33" s="12"/>
      <c r="P33" s="12"/>
      <c r="Q33" s="12"/>
    </row>
    <row r="34" spans="2:17" ht="12.75">
      <c r="B34" s="12"/>
      <c r="C34" s="12"/>
      <c r="D34" s="12"/>
      <c r="E34" s="12"/>
      <c r="F34" s="12"/>
      <c r="G34" s="12"/>
      <c r="H34" s="12"/>
      <c r="I34" s="12"/>
      <c r="J34" s="12"/>
      <c r="K34" s="12"/>
      <c r="L34" s="12"/>
      <c r="M34" s="12"/>
      <c r="N34" s="12"/>
      <c r="O34" s="12"/>
      <c r="P34" s="12"/>
      <c r="Q34" s="12"/>
    </row>
    <row r="35" spans="2:17" ht="12.75">
      <c r="B35" s="12"/>
      <c r="C35" s="12"/>
      <c r="D35" s="12"/>
      <c r="E35" s="12"/>
      <c r="F35" s="12"/>
      <c r="G35" s="12"/>
      <c r="H35" s="12"/>
      <c r="I35" s="12"/>
      <c r="J35" s="12"/>
      <c r="K35" s="12"/>
      <c r="L35" s="12"/>
      <c r="M35" s="12"/>
      <c r="N35" s="12"/>
      <c r="O35" s="12"/>
      <c r="P35" s="12"/>
      <c r="Q35" s="12"/>
    </row>
    <row r="36" spans="2:17" ht="12.75">
      <c r="B36" s="12"/>
      <c r="C36" s="12"/>
      <c r="D36" s="12"/>
      <c r="E36" s="12"/>
      <c r="F36" s="12"/>
      <c r="G36" s="12"/>
      <c r="H36" s="12"/>
      <c r="I36" s="12"/>
      <c r="J36" s="12"/>
      <c r="K36" s="12"/>
      <c r="L36" s="12"/>
      <c r="M36" s="12"/>
      <c r="N36" s="12"/>
      <c r="O36" s="12"/>
      <c r="P36" s="12"/>
      <c r="Q36" s="12"/>
    </row>
    <row r="37" spans="2:17" ht="12.75">
      <c r="B37" s="12"/>
      <c r="C37" s="12"/>
      <c r="D37" s="12"/>
      <c r="E37" s="12"/>
      <c r="F37" s="12"/>
      <c r="G37" s="12"/>
      <c r="H37" s="12"/>
      <c r="I37" s="12"/>
      <c r="J37" s="12"/>
      <c r="K37" s="12"/>
      <c r="L37" s="12"/>
      <c r="M37" s="12"/>
      <c r="N37" s="12"/>
      <c r="O37" s="12"/>
      <c r="P37" s="12"/>
      <c r="Q37" s="12"/>
    </row>
    <row r="38" spans="2:17" ht="12.75">
      <c r="B38" s="12"/>
      <c r="C38" s="12"/>
      <c r="D38" s="12"/>
      <c r="E38" s="12"/>
      <c r="F38" s="12"/>
      <c r="G38" s="12"/>
      <c r="H38" s="12"/>
      <c r="I38" s="12"/>
      <c r="J38" s="12"/>
      <c r="K38" s="12"/>
      <c r="L38" s="12"/>
      <c r="M38" s="12"/>
      <c r="N38" s="12"/>
      <c r="O38" s="12"/>
      <c r="P38" s="12"/>
      <c r="Q38" s="12"/>
    </row>
    <row r="39" spans="2:17" ht="12.75">
      <c r="B39" s="12"/>
      <c r="C39" s="12"/>
      <c r="D39" s="12"/>
      <c r="E39" s="12"/>
      <c r="F39" s="12"/>
      <c r="G39" s="12"/>
      <c r="H39" s="12"/>
      <c r="I39" s="12"/>
      <c r="J39" s="12"/>
      <c r="K39" s="12"/>
      <c r="L39" s="12"/>
      <c r="M39" s="12"/>
      <c r="N39" s="12"/>
      <c r="O39" s="12"/>
      <c r="P39" s="12"/>
      <c r="Q39" s="12"/>
    </row>
    <row r="40" spans="2:17" ht="12.75">
      <c r="B40" s="12"/>
      <c r="C40" s="12"/>
      <c r="D40" s="12"/>
      <c r="E40" s="12"/>
      <c r="F40" s="12"/>
      <c r="G40" s="12"/>
      <c r="H40" s="12"/>
      <c r="I40" s="12"/>
      <c r="J40" s="12"/>
      <c r="K40" s="12"/>
      <c r="L40" s="12"/>
      <c r="M40" s="12"/>
      <c r="N40" s="12"/>
      <c r="O40" s="12"/>
      <c r="P40" s="12"/>
      <c r="Q40" s="12"/>
    </row>
    <row r="41" spans="2:17" ht="12.75">
      <c r="B41" s="12"/>
      <c r="C41" s="12"/>
      <c r="D41" s="12"/>
      <c r="E41" s="12"/>
      <c r="F41" s="12"/>
      <c r="G41" s="12"/>
      <c r="H41" s="12"/>
      <c r="I41" s="12"/>
      <c r="J41" s="12"/>
      <c r="K41" s="12"/>
      <c r="L41" s="12"/>
      <c r="M41" s="12"/>
      <c r="N41" s="12"/>
      <c r="O41" s="12"/>
      <c r="P41" s="12"/>
      <c r="Q41" s="12"/>
    </row>
    <row r="42" spans="2:17" ht="12.75">
      <c r="B42" s="12"/>
      <c r="C42" s="12"/>
      <c r="D42" s="12"/>
      <c r="E42" s="12"/>
      <c r="F42" s="12"/>
      <c r="G42" s="12"/>
      <c r="H42" s="12"/>
      <c r="I42" s="12"/>
      <c r="J42" s="12"/>
      <c r="K42" s="12"/>
      <c r="L42" s="12"/>
      <c r="M42" s="12"/>
      <c r="N42" s="12"/>
      <c r="O42" s="12"/>
      <c r="P42" s="12"/>
      <c r="Q42" s="12"/>
    </row>
    <row r="43" spans="2:17" ht="12.75">
      <c r="B43" s="12"/>
      <c r="C43" s="12"/>
      <c r="D43" s="12"/>
      <c r="E43" s="12"/>
      <c r="F43" s="12"/>
      <c r="G43" s="12"/>
      <c r="H43" s="12"/>
      <c r="I43" s="12"/>
      <c r="J43" s="12"/>
      <c r="K43" s="12"/>
      <c r="L43" s="12"/>
      <c r="M43" s="12"/>
      <c r="N43" s="12"/>
      <c r="O43" s="12"/>
      <c r="P43" s="12"/>
      <c r="Q43" s="12"/>
    </row>
    <row r="44" spans="2:17" ht="12.75">
      <c r="B44" s="12"/>
      <c r="C44" s="12"/>
      <c r="D44" s="12"/>
      <c r="E44" s="12"/>
      <c r="F44" s="12"/>
      <c r="G44" s="12"/>
      <c r="H44" s="12"/>
      <c r="I44" s="12"/>
      <c r="J44" s="12"/>
      <c r="K44" s="12"/>
      <c r="L44" s="12"/>
      <c r="M44" s="12"/>
      <c r="N44" s="12"/>
      <c r="O44" s="12"/>
      <c r="P44" s="12"/>
      <c r="Q44" s="12"/>
    </row>
    <row r="45" spans="2:17" ht="12.75">
      <c r="B45" s="12"/>
      <c r="C45" s="12"/>
      <c r="D45" s="12"/>
      <c r="E45" s="12"/>
      <c r="F45" s="12"/>
      <c r="G45" s="12"/>
      <c r="H45" s="12"/>
      <c r="I45" s="12"/>
      <c r="J45" s="12"/>
      <c r="K45" s="12"/>
      <c r="L45" s="12"/>
      <c r="M45" s="12"/>
      <c r="N45" s="12"/>
      <c r="O45" s="12"/>
      <c r="P45" s="12"/>
      <c r="Q45" s="12"/>
    </row>
    <row r="46" spans="2:17" ht="12.75">
      <c r="B46" s="12"/>
      <c r="C46" s="12"/>
      <c r="D46" s="12"/>
      <c r="E46" s="12"/>
      <c r="F46" s="12"/>
      <c r="G46" s="12"/>
      <c r="H46" s="12"/>
      <c r="I46" s="12"/>
      <c r="J46" s="12"/>
      <c r="K46" s="12"/>
      <c r="L46" s="12"/>
      <c r="M46" s="12"/>
      <c r="N46" s="12"/>
      <c r="O46" s="12"/>
      <c r="P46" s="12"/>
      <c r="Q46" s="12"/>
    </row>
    <row r="47" spans="2:17" ht="12.75">
      <c r="B47" s="12"/>
      <c r="C47" s="12"/>
      <c r="D47" s="12"/>
      <c r="E47" s="12"/>
      <c r="F47" s="12"/>
      <c r="G47" s="12"/>
      <c r="H47" s="12"/>
      <c r="I47" s="12"/>
      <c r="J47" s="12"/>
      <c r="K47" s="12"/>
      <c r="L47" s="12"/>
      <c r="M47" s="12"/>
      <c r="N47" s="12"/>
      <c r="O47" s="12"/>
      <c r="P47" s="12"/>
      <c r="Q47" s="12"/>
    </row>
    <row r="48" spans="2:17" ht="12.75">
      <c r="B48" s="12"/>
      <c r="C48" s="12"/>
      <c r="D48" s="12"/>
      <c r="E48" s="12"/>
      <c r="F48" s="12"/>
      <c r="G48" s="12"/>
      <c r="H48" s="12"/>
      <c r="I48" s="12"/>
      <c r="J48" s="12"/>
      <c r="K48" s="12"/>
      <c r="L48" s="12"/>
      <c r="M48" s="12"/>
      <c r="N48" s="12"/>
      <c r="O48" s="12"/>
      <c r="P48" s="12"/>
      <c r="Q48" s="12"/>
    </row>
    <row r="49" spans="2:17" ht="12.75">
      <c r="B49" s="12"/>
      <c r="C49" s="12"/>
      <c r="D49" s="12"/>
      <c r="E49" s="12"/>
      <c r="F49" s="12"/>
      <c r="G49" s="12"/>
      <c r="H49" s="12"/>
      <c r="I49" s="12"/>
      <c r="J49" s="12"/>
      <c r="K49" s="12"/>
      <c r="L49" s="12"/>
      <c r="M49" s="12"/>
      <c r="N49" s="12"/>
      <c r="O49" s="12"/>
      <c r="P49" s="12"/>
      <c r="Q49" s="12"/>
    </row>
    <row r="50" spans="2:17" ht="12.75">
      <c r="B50" s="12"/>
      <c r="C50" s="12"/>
      <c r="D50" s="12"/>
      <c r="E50" s="12"/>
      <c r="F50" s="12"/>
      <c r="G50" s="12"/>
      <c r="H50" s="12"/>
      <c r="I50" s="12"/>
      <c r="J50" s="12"/>
      <c r="K50" s="12"/>
      <c r="L50" s="12"/>
      <c r="M50" s="12"/>
      <c r="N50" s="12"/>
      <c r="O50" s="12"/>
      <c r="P50" s="12"/>
      <c r="Q50" s="12"/>
    </row>
    <row r="51" spans="2:17" ht="12.75">
      <c r="B51" s="12"/>
      <c r="C51" s="12"/>
      <c r="D51" s="12"/>
      <c r="E51" s="12"/>
      <c r="F51" s="12"/>
      <c r="G51" s="12"/>
      <c r="H51" s="12"/>
      <c r="I51" s="12"/>
      <c r="J51" s="12"/>
      <c r="K51" s="12"/>
      <c r="L51" s="12"/>
      <c r="M51" s="12"/>
      <c r="N51" s="12"/>
      <c r="O51" s="12"/>
      <c r="P51" s="12"/>
      <c r="Q51" s="12"/>
    </row>
    <row r="52" spans="2:17" ht="12.75">
      <c r="B52" s="12"/>
      <c r="C52" s="12"/>
      <c r="D52" s="12"/>
      <c r="E52" s="12"/>
      <c r="F52" s="12"/>
      <c r="G52" s="12"/>
      <c r="H52" s="12"/>
      <c r="I52" s="12"/>
      <c r="J52" s="12"/>
      <c r="K52" s="12"/>
      <c r="L52" s="12"/>
      <c r="M52" s="12"/>
      <c r="N52" s="12"/>
      <c r="O52" s="12"/>
      <c r="P52" s="12"/>
      <c r="Q52" s="12"/>
    </row>
    <row r="53" spans="2:17" ht="12.75">
      <c r="B53" s="12"/>
      <c r="C53" s="12"/>
      <c r="D53" s="12"/>
      <c r="E53" s="12"/>
      <c r="F53" s="12"/>
      <c r="G53" s="12"/>
      <c r="H53" s="12"/>
      <c r="I53" s="12"/>
      <c r="J53" s="12"/>
      <c r="K53" s="12"/>
      <c r="L53" s="12"/>
      <c r="M53" s="12"/>
      <c r="N53" s="12"/>
      <c r="O53" s="12"/>
      <c r="P53" s="12"/>
      <c r="Q53" s="12"/>
    </row>
    <row r="54" spans="2:17" ht="12.75">
      <c r="B54" s="12"/>
      <c r="C54" s="12"/>
      <c r="D54" s="12"/>
      <c r="E54" s="12"/>
      <c r="F54" s="12"/>
      <c r="G54" s="12"/>
      <c r="H54" s="12"/>
      <c r="I54" s="12"/>
      <c r="J54" s="12"/>
      <c r="K54" s="12"/>
      <c r="L54" s="12"/>
      <c r="M54" s="12"/>
      <c r="N54" s="12"/>
      <c r="O54" s="12"/>
      <c r="P54" s="12"/>
      <c r="Q54" s="12"/>
    </row>
    <row r="55" spans="2:17" ht="12.75">
      <c r="B55" s="12"/>
      <c r="C55" s="12"/>
      <c r="D55" s="12"/>
      <c r="E55" s="12"/>
      <c r="F55" s="12"/>
      <c r="G55" s="12"/>
      <c r="H55" s="12"/>
      <c r="I55" s="12"/>
      <c r="J55" s="12"/>
      <c r="K55" s="12"/>
      <c r="L55" s="12"/>
      <c r="M55" s="12"/>
      <c r="N55" s="12"/>
      <c r="O55" s="12"/>
      <c r="P55" s="12"/>
      <c r="Q55" s="12"/>
    </row>
    <row r="56" spans="2:17" ht="12.75">
      <c r="B56" s="12"/>
      <c r="C56" s="12"/>
      <c r="D56" s="12"/>
      <c r="E56" s="12"/>
      <c r="F56" s="12"/>
      <c r="G56" s="12"/>
      <c r="H56" s="12"/>
      <c r="I56" s="12"/>
      <c r="J56" s="12"/>
      <c r="K56" s="12"/>
      <c r="L56" s="12"/>
      <c r="M56" s="12"/>
      <c r="N56" s="12"/>
      <c r="O56" s="12"/>
      <c r="P56" s="12"/>
      <c r="Q56" s="12"/>
    </row>
    <row r="57" spans="2:17" ht="12.75">
      <c r="B57" s="12"/>
      <c r="C57" s="12"/>
      <c r="D57" s="12"/>
      <c r="E57" s="12"/>
      <c r="F57" s="12"/>
      <c r="G57" s="12"/>
      <c r="H57" s="12"/>
      <c r="I57" s="12"/>
      <c r="J57" s="12"/>
      <c r="K57" s="12"/>
      <c r="L57" s="12"/>
      <c r="M57" s="12"/>
      <c r="N57" s="12"/>
      <c r="O57" s="12"/>
      <c r="P57" s="12"/>
      <c r="Q57" s="12"/>
    </row>
    <row r="58" spans="2:17" ht="12.75">
      <c r="B58" s="12"/>
      <c r="C58" s="12"/>
      <c r="D58" s="12"/>
      <c r="E58" s="12"/>
      <c r="F58" s="12"/>
      <c r="G58" s="12"/>
      <c r="H58" s="12"/>
      <c r="I58" s="12"/>
      <c r="J58" s="12"/>
      <c r="K58" s="12"/>
      <c r="L58" s="12"/>
      <c r="M58" s="12"/>
      <c r="N58" s="12"/>
      <c r="O58" s="12"/>
      <c r="P58" s="12"/>
      <c r="Q58" s="12"/>
    </row>
    <row r="59" spans="2:17" ht="12.75">
      <c r="B59" s="12"/>
      <c r="C59" s="12"/>
      <c r="D59" s="12"/>
      <c r="E59" s="12"/>
      <c r="F59" s="12"/>
      <c r="G59" s="12"/>
      <c r="H59" s="12"/>
      <c r="I59" s="12"/>
      <c r="J59" s="12"/>
      <c r="K59" s="12"/>
      <c r="L59" s="12"/>
      <c r="M59" s="12"/>
      <c r="N59" s="12"/>
      <c r="O59" s="12"/>
      <c r="P59" s="12"/>
      <c r="Q59" s="12"/>
    </row>
    <row r="60" spans="2:17" ht="12.75">
      <c r="B60" s="12"/>
      <c r="C60" s="12"/>
      <c r="D60" s="12"/>
      <c r="E60" s="12"/>
      <c r="F60" s="12"/>
      <c r="G60" s="12"/>
      <c r="H60" s="12"/>
      <c r="I60" s="12"/>
      <c r="J60" s="12"/>
      <c r="K60" s="12"/>
      <c r="L60" s="12"/>
      <c r="M60" s="12"/>
      <c r="N60" s="12"/>
      <c r="O60" s="12"/>
      <c r="P60" s="12"/>
      <c r="Q60" s="12"/>
    </row>
    <row r="61" spans="2:17" ht="12.75">
      <c r="B61" s="12"/>
      <c r="C61" s="12"/>
      <c r="D61" s="12"/>
      <c r="E61" s="12"/>
      <c r="F61" s="12"/>
      <c r="G61" s="12"/>
      <c r="H61" s="12"/>
      <c r="I61" s="12"/>
      <c r="J61" s="12"/>
      <c r="K61" s="12"/>
      <c r="L61" s="12"/>
      <c r="M61" s="12"/>
      <c r="N61" s="12"/>
      <c r="O61" s="12"/>
      <c r="P61" s="12"/>
      <c r="Q61" s="12"/>
    </row>
    <row r="62" spans="2:17" ht="12.75">
      <c r="B62" s="12"/>
      <c r="C62" s="12"/>
      <c r="D62" s="12"/>
      <c r="E62" s="12"/>
      <c r="F62" s="12"/>
      <c r="G62" s="12"/>
      <c r="H62" s="12"/>
      <c r="I62" s="12"/>
      <c r="J62" s="12"/>
      <c r="K62" s="12"/>
      <c r="L62" s="12"/>
      <c r="M62" s="12"/>
      <c r="N62" s="12"/>
      <c r="O62" s="12"/>
      <c r="P62" s="12"/>
      <c r="Q62" s="12"/>
    </row>
    <row r="63" spans="2:17" ht="12.75">
      <c r="B63" s="12"/>
      <c r="C63" s="12"/>
      <c r="D63" s="12"/>
      <c r="E63" s="12"/>
      <c r="F63" s="12"/>
      <c r="G63" s="12"/>
      <c r="H63" s="12"/>
      <c r="I63" s="12"/>
      <c r="J63" s="12"/>
      <c r="K63" s="12"/>
      <c r="L63" s="12"/>
      <c r="M63" s="12"/>
      <c r="N63" s="12"/>
      <c r="O63" s="12"/>
      <c r="P63" s="12"/>
      <c r="Q63" s="12"/>
    </row>
    <row r="64" spans="2:17" ht="12.75">
      <c r="B64" s="12"/>
      <c r="C64" s="12"/>
      <c r="D64" s="12"/>
      <c r="E64" s="12"/>
      <c r="F64" s="12"/>
      <c r="G64" s="12"/>
      <c r="H64" s="12"/>
      <c r="I64" s="12"/>
      <c r="J64" s="12"/>
      <c r="K64" s="12"/>
      <c r="L64" s="12"/>
      <c r="M64" s="12"/>
      <c r="N64" s="12"/>
      <c r="O64" s="12"/>
      <c r="P64" s="12"/>
      <c r="Q64" s="12"/>
    </row>
    <row r="65" spans="2:17" ht="12.75">
      <c r="B65" s="12"/>
      <c r="C65" s="12"/>
      <c r="D65" s="12"/>
      <c r="E65" s="12"/>
      <c r="F65" s="12"/>
      <c r="G65" s="12"/>
      <c r="H65" s="12"/>
      <c r="I65" s="12"/>
      <c r="J65" s="12"/>
      <c r="K65" s="12"/>
      <c r="L65" s="12"/>
      <c r="M65" s="12"/>
      <c r="N65" s="12"/>
      <c r="O65" s="12"/>
      <c r="P65" s="12"/>
      <c r="Q65" s="12"/>
    </row>
    <row r="66" spans="2:17" ht="12.75">
      <c r="B66" s="12"/>
      <c r="C66" s="12"/>
      <c r="D66" s="12"/>
      <c r="E66" s="12"/>
      <c r="F66" s="12"/>
      <c r="G66" s="12"/>
      <c r="H66" s="12"/>
      <c r="I66" s="12"/>
      <c r="J66" s="12"/>
      <c r="K66" s="12"/>
      <c r="L66" s="12"/>
      <c r="M66" s="12"/>
      <c r="N66" s="12"/>
      <c r="O66" s="12"/>
      <c r="P66" s="12"/>
      <c r="Q66" s="12"/>
    </row>
    <row r="67" spans="2:17" ht="12.75">
      <c r="B67" s="12"/>
      <c r="C67" s="12"/>
      <c r="D67" s="12"/>
      <c r="E67" s="12"/>
      <c r="F67" s="12"/>
      <c r="G67" s="12"/>
      <c r="H67" s="12"/>
      <c r="I67" s="12"/>
      <c r="J67" s="12"/>
      <c r="K67" s="12"/>
      <c r="L67" s="12"/>
      <c r="M67" s="12"/>
      <c r="N67" s="12"/>
      <c r="O67" s="12"/>
      <c r="P67" s="12"/>
      <c r="Q67" s="12"/>
    </row>
    <row r="68" spans="2:17" ht="12.75">
      <c r="B68" s="12"/>
      <c r="C68" s="12"/>
      <c r="D68" s="12"/>
      <c r="E68" s="12"/>
      <c r="F68" s="12"/>
      <c r="G68" s="12"/>
      <c r="H68" s="12"/>
      <c r="I68" s="12"/>
      <c r="J68" s="12"/>
      <c r="K68" s="12"/>
      <c r="L68" s="12"/>
      <c r="M68" s="12"/>
      <c r="N68" s="12"/>
      <c r="O68" s="12"/>
      <c r="P68" s="12"/>
      <c r="Q68" s="12"/>
    </row>
    <row r="69" spans="2:17" ht="12.75">
      <c r="B69" s="12"/>
      <c r="C69" s="12"/>
      <c r="D69" s="12"/>
      <c r="E69" s="12"/>
      <c r="F69" s="12"/>
      <c r="G69" s="12"/>
      <c r="H69" s="12"/>
      <c r="I69" s="12"/>
      <c r="J69" s="12"/>
      <c r="K69" s="12"/>
      <c r="L69" s="12"/>
      <c r="M69" s="12"/>
      <c r="N69" s="12"/>
      <c r="O69" s="12"/>
      <c r="P69" s="12"/>
      <c r="Q69" s="12"/>
    </row>
    <row r="70" spans="2:17" ht="12.75">
      <c r="B70" s="12"/>
      <c r="C70" s="12"/>
      <c r="D70" s="12"/>
      <c r="E70" s="12"/>
      <c r="F70" s="12"/>
      <c r="G70" s="12"/>
      <c r="H70" s="12"/>
      <c r="I70" s="12"/>
      <c r="J70" s="12"/>
      <c r="K70" s="12"/>
      <c r="L70" s="12"/>
      <c r="M70" s="12"/>
      <c r="N70" s="12"/>
      <c r="O70" s="12"/>
      <c r="P70" s="12"/>
      <c r="Q70" s="12"/>
    </row>
    <row r="71" spans="2:17" ht="12.75">
      <c r="B71" s="12"/>
      <c r="C71" s="12"/>
      <c r="D71" s="12"/>
      <c r="E71" s="12"/>
      <c r="F71" s="12"/>
      <c r="G71" s="12"/>
      <c r="H71" s="12"/>
      <c r="I71" s="12"/>
      <c r="J71" s="12"/>
      <c r="K71" s="12"/>
      <c r="L71" s="12"/>
      <c r="M71" s="12"/>
      <c r="N71" s="12"/>
      <c r="O71" s="12"/>
      <c r="P71" s="12"/>
      <c r="Q71" s="12"/>
    </row>
    <row r="72" spans="2:17" ht="12.75">
      <c r="B72" s="12"/>
      <c r="C72" s="12"/>
      <c r="D72" s="12"/>
      <c r="E72" s="12"/>
      <c r="F72" s="12"/>
      <c r="G72" s="12"/>
      <c r="H72" s="12"/>
      <c r="I72" s="12"/>
      <c r="J72" s="12"/>
      <c r="K72" s="12"/>
      <c r="L72" s="12"/>
      <c r="M72" s="12"/>
      <c r="N72" s="12"/>
      <c r="O72" s="12"/>
      <c r="P72" s="12"/>
      <c r="Q72" s="12"/>
    </row>
    <row r="73" spans="2:17" ht="12.75">
      <c r="B73" s="12"/>
      <c r="C73" s="12"/>
      <c r="D73" s="12"/>
      <c r="E73" s="12"/>
      <c r="F73" s="12"/>
      <c r="G73" s="12"/>
      <c r="H73" s="12"/>
      <c r="I73" s="12"/>
      <c r="J73" s="12"/>
      <c r="K73" s="12"/>
      <c r="L73" s="12"/>
      <c r="M73" s="12"/>
      <c r="N73" s="12"/>
      <c r="O73" s="12"/>
      <c r="P73" s="12"/>
      <c r="Q73" s="12"/>
    </row>
    <row r="74" spans="2:17" ht="12.75">
      <c r="B74" s="12"/>
      <c r="C74" s="12"/>
      <c r="D74" s="12"/>
      <c r="E74" s="12"/>
      <c r="F74" s="12"/>
      <c r="G74" s="12"/>
      <c r="H74" s="12"/>
      <c r="I74" s="12"/>
      <c r="J74" s="12"/>
      <c r="K74" s="12"/>
      <c r="L74" s="12"/>
      <c r="M74" s="12"/>
      <c r="N74" s="12"/>
      <c r="O74" s="12"/>
      <c r="P74" s="12"/>
      <c r="Q74" s="12"/>
    </row>
    <row r="75" spans="2:17" ht="12.75">
      <c r="B75" s="12"/>
      <c r="C75" s="12"/>
      <c r="D75" s="12"/>
      <c r="E75" s="12"/>
      <c r="F75" s="12"/>
      <c r="G75" s="12"/>
      <c r="H75" s="12"/>
      <c r="I75" s="12"/>
      <c r="J75" s="12"/>
      <c r="K75" s="12"/>
      <c r="L75" s="12"/>
      <c r="M75" s="12"/>
      <c r="N75" s="12"/>
      <c r="O75" s="12"/>
      <c r="P75" s="12"/>
      <c r="Q75" s="12"/>
    </row>
    <row r="76" spans="2:17" ht="12.75">
      <c r="B76" s="12"/>
      <c r="C76" s="12"/>
      <c r="D76" s="12"/>
      <c r="E76" s="12"/>
      <c r="F76" s="12"/>
      <c r="G76" s="12"/>
      <c r="H76" s="12"/>
      <c r="I76" s="12"/>
      <c r="J76" s="12"/>
      <c r="K76" s="12"/>
      <c r="L76" s="12"/>
      <c r="M76" s="12"/>
      <c r="N76" s="12"/>
      <c r="O76" s="12"/>
      <c r="P76" s="12"/>
      <c r="Q76" s="12"/>
    </row>
    <row r="77" spans="2:17" ht="12.75">
      <c r="B77" s="12"/>
      <c r="C77" s="12"/>
      <c r="D77" s="12"/>
      <c r="E77" s="12"/>
      <c r="F77" s="12"/>
      <c r="G77" s="12"/>
      <c r="H77" s="12"/>
      <c r="I77" s="12"/>
      <c r="J77" s="12"/>
      <c r="K77" s="12"/>
      <c r="L77" s="12"/>
      <c r="M77" s="12"/>
      <c r="N77" s="12"/>
      <c r="O77" s="12"/>
      <c r="P77" s="12"/>
      <c r="Q77" s="12"/>
    </row>
    <row r="78" spans="2:17" ht="12.75">
      <c r="B78" s="12"/>
      <c r="C78" s="12"/>
      <c r="D78" s="12"/>
      <c r="E78" s="12"/>
      <c r="F78" s="12"/>
      <c r="G78" s="12"/>
      <c r="H78" s="12"/>
      <c r="I78" s="12"/>
      <c r="J78" s="12"/>
      <c r="K78" s="12"/>
      <c r="L78" s="12"/>
      <c r="M78" s="12"/>
      <c r="N78" s="12"/>
      <c r="O78" s="12"/>
      <c r="P78" s="12"/>
      <c r="Q78" s="12"/>
    </row>
    <row r="79" spans="2:17" ht="12.75">
      <c r="B79" s="12"/>
      <c r="C79" s="12"/>
      <c r="D79" s="12"/>
      <c r="E79" s="12"/>
      <c r="F79" s="12"/>
      <c r="G79" s="12"/>
      <c r="H79" s="12"/>
      <c r="I79" s="12"/>
      <c r="J79" s="12"/>
      <c r="K79" s="12"/>
      <c r="L79" s="12"/>
      <c r="M79" s="12"/>
      <c r="N79" s="12"/>
      <c r="O79" s="12"/>
      <c r="P79" s="12"/>
      <c r="Q79" s="12"/>
    </row>
    <row r="80" spans="2:17" ht="12.75">
      <c r="B80" s="12"/>
      <c r="C80" s="12"/>
      <c r="D80" s="12"/>
      <c r="E80" s="12"/>
      <c r="F80" s="12"/>
      <c r="G80" s="12"/>
      <c r="H80" s="12"/>
      <c r="I80" s="12"/>
      <c r="J80" s="12"/>
      <c r="K80" s="12"/>
      <c r="L80" s="12"/>
      <c r="M80" s="12"/>
      <c r="N80" s="12"/>
      <c r="O80" s="12"/>
      <c r="P80" s="12"/>
      <c r="Q80" s="12"/>
    </row>
    <row r="81" spans="2:17" ht="12.75">
      <c r="B81" s="12"/>
      <c r="C81" s="12"/>
      <c r="D81" s="12"/>
      <c r="E81" s="12"/>
      <c r="F81" s="12"/>
      <c r="G81" s="12"/>
      <c r="H81" s="12"/>
      <c r="I81" s="12"/>
      <c r="J81" s="12"/>
      <c r="K81" s="12"/>
      <c r="L81" s="12"/>
      <c r="M81" s="12"/>
      <c r="N81" s="12"/>
      <c r="O81" s="12"/>
      <c r="P81" s="12"/>
      <c r="Q81" s="12"/>
    </row>
    <row r="82" spans="2:17" ht="12.75">
      <c r="B82" s="12"/>
      <c r="C82" s="12"/>
      <c r="D82" s="12"/>
      <c r="E82" s="12"/>
      <c r="F82" s="12"/>
      <c r="G82" s="12"/>
      <c r="H82" s="12"/>
      <c r="I82" s="12"/>
      <c r="J82" s="12"/>
      <c r="K82" s="12"/>
      <c r="L82" s="12"/>
      <c r="M82" s="12"/>
      <c r="N82" s="12"/>
      <c r="O82" s="12"/>
      <c r="P82" s="12"/>
      <c r="Q82" s="12"/>
    </row>
    <row r="83" spans="2:17" ht="12.75">
      <c r="B83" s="12"/>
      <c r="C83" s="12"/>
      <c r="D83" s="12"/>
      <c r="E83" s="12"/>
      <c r="F83" s="12"/>
      <c r="G83" s="12"/>
      <c r="H83" s="12"/>
      <c r="I83" s="12"/>
      <c r="J83" s="12"/>
      <c r="K83" s="12"/>
      <c r="L83" s="12"/>
      <c r="M83" s="12"/>
      <c r="N83" s="12"/>
      <c r="O83" s="12"/>
      <c r="P83" s="12"/>
      <c r="Q83" s="12"/>
    </row>
    <row r="84" spans="2:17" ht="12.75">
      <c r="B84" s="12"/>
      <c r="C84" s="12"/>
      <c r="D84" s="12"/>
      <c r="E84" s="12"/>
      <c r="F84" s="12"/>
      <c r="G84" s="12"/>
      <c r="H84" s="12"/>
      <c r="I84" s="12"/>
      <c r="J84" s="12"/>
      <c r="K84" s="12"/>
      <c r="L84" s="12"/>
      <c r="M84" s="12"/>
      <c r="N84" s="12"/>
      <c r="O84" s="12"/>
      <c r="P84" s="12"/>
      <c r="Q84" s="12"/>
    </row>
    <row r="85" spans="2:17" ht="12.75">
      <c r="B85" s="12"/>
      <c r="C85" s="12"/>
      <c r="D85" s="12"/>
      <c r="E85" s="12"/>
      <c r="F85" s="12"/>
      <c r="G85" s="12"/>
      <c r="H85" s="12"/>
      <c r="I85" s="12"/>
      <c r="J85" s="12"/>
      <c r="K85" s="12"/>
      <c r="L85" s="12"/>
      <c r="M85" s="12"/>
      <c r="N85" s="12"/>
      <c r="O85" s="12"/>
      <c r="P85" s="12"/>
      <c r="Q85" s="12"/>
    </row>
    <row r="86" spans="2:17" ht="12.75">
      <c r="B86" s="12"/>
      <c r="C86" s="12"/>
      <c r="D86" s="12"/>
      <c r="E86" s="12"/>
      <c r="F86" s="12"/>
      <c r="G86" s="12"/>
      <c r="H86" s="12"/>
      <c r="I86" s="12"/>
      <c r="J86" s="12"/>
      <c r="K86" s="12"/>
      <c r="L86" s="12"/>
      <c r="M86" s="12"/>
      <c r="N86" s="12"/>
      <c r="O86" s="12"/>
      <c r="P86" s="12"/>
      <c r="Q86" s="12"/>
    </row>
    <row r="87" spans="2:17" ht="12.75">
      <c r="B87" s="12"/>
      <c r="C87" s="12"/>
      <c r="D87" s="12"/>
      <c r="E87" s="12"/>
      <c r="F87" s="12"/>
      <c r="G87" s="12"/>
      <c r="H87" s="12"/>
      <c r="I87" s="12"/>
      <c r="J87" s="12"/>
      <c r="K87" s="12"/>
      <c r="L87" s="12"/>
      <c r="M87" s="12"/>
      <c r="N87" s="12"/>
      <c r="O87" s="12"/>
      <c r="P87" s="12"/>
      <c r="Q87" s="12"/>
    </row>
    <row r="88" spans="2:17" ht="12.75">
      <c r="B88" s="12"/>
      <c r="C88" s="12"/>
      <c r="D88" s="12"/>
      <c r="E88" s="12"/>
      <c r="F88" s="12"/>
      <c r="G88" s="12"/>
      <c r="H88" s="12"/>
      <c r="I88" s="12"/>
      <c r="J88" s="12"/>
      <c r="K88" s="12"/>
      <c r="L88" s="12"/>
      <c r="M88" s="12"/>
      <c r="N88" s="12"/>
      <c r="O88" s="12"/>
      <c r="P88" s="12"/>
      <c r="Q88" s="12"/>
    </row>
    <row r="89" spans="2:17" ht="12.75">
      <c r="B89" s="12"/>
      <c r="C89" s="12"/>
      <c r="D89" s="12"/>
      <c r="E89" s="12"/>
      <c r="F89" s="12"/>
      <c r="G89" s="12"/>
      <c r="H89" s="12"/>
      <c r="I89" s="12"/>
      <c r="J89" s="12"/>
      <c r="K89" s="12"/>
      <c r="L89" s="12"/>
      <c r="M89" s="12"/>
      <c r="N89" s="12"/>
      <c r="O89" s="12"/>
      <c r="P89" s="12"/>
      <c r="Q89" s="12"/>
    </row>
    <row r="90" spans="2:17" ht="12.75">
      <c r="B90" s="12"/>
      <c r="C90" s="12"/>
      <c r="D90" s="12"/>
      <c r="E90" s="12"/>
      <c r="F90" s="12"/>
      <c r="G90" s="12"/>
      <c r="H90" s="12"/>
      <c r="I90" s="12"/>
      <c r="J90" s="12"/>
      <c r="K90" s="12"/>
      <c r="L90" s="12"/>
      <c r="M90" s="12"/>
      <c r="N90" s="12"/>
      <c r="O90" s="12"/>
      <c r="P90" s="12"/>
      <c r="Q90" s="12"/>
    </row>
    <row r="91" spans="2:17" ht="12.75">
      <c r="B91" s="12"/>
      <c r="C91" s="12"/>
      <c r="D91" s="12"/>
      <c r="E91" s="12"/>
      <c r="F91" s="12"/>
      <c r="G91" s="12"/>
      <c r="H91" s="12"/>
      <c r="I91" s="12"/>
      <c r="J91" s="12"/>
      <c r="K91" s="12"/>
      <c r="L91" s="12"/>
      <c r="M91" s="12"/>
      <c r="N91" s="12"/>
      <c r="O91" s="12"/>
      <c r="P91" s="12"/>
      <c r="Q91" s="12"/>
    </row>
    <row r="92" spans="2:17" ht="12.75">
      <c r="B92" s="12"/>
      <c r="C92" s="12"/>
      <c r="D92" s="12"/>
      <c r="E92" s="12"/>
      <c r="F92" s="12"/>
      <c r="G92" s="12"/>
      <c r="H92" s="12"/>
      <c r="I92" s="12"/>
      <c r="J92" s="12"/>
      <c r="K92" s="12"/>
      <c r="L92" s="12"/>
      <c r="M92" s="12"/>
      <c r="N92" s="12"/>
      <c r="O92" s="12"/>
      <c r="P92" s="12"/>
      <c r="Q92" s="12"/>
    </row>
    <row r="93" spans="2:17" ht="12.75">
      <c r="B93" s="12"/>
      <c r="C93" s="12"/>
      <c r="D93" s="12"/>
      <c r="E93" s="12"/>
      <c r="F93" s="12"/>
      <c r="G93" s="12"/>
      <c r="H93" s="12"/>
      <c r="I93" s="12"/>
      <c r="J93" s="12"/>
      <c r="K93" s="12"/>
      <c r="L93" s="12"/>
      <c r="M93" s="12"/>
      <c r="N93" s="12"/>
      <c r="O93" s="12"/>
      <c r="P93" s="12"/>
      <c r="Q93" s="12"/>
    </row>
    <row r="94" spans="2:17" ht="12.75">
      <c r="B94" s="12"/>
      <c r="C94" s="12"/>
      <c r="D94" s="12"/>
      <c r="E94" s="12"/>
      <c r="F94" s="12"/>
      <c r="G94" s="12"/>
      <c r="H94" s="12"/>
      <c r="I94" s="12"/>
      <c r="J94" s="12"/>
      <c r="K94" s="12"/>
      <c r="L94" s="12"/>
      <c r="M94" s="12"/>
      <c r="N94" s="12"/>
      <c r="O94" s="12"/>
      <c r="P94" s="12"/>
      <c r="Q94" s="12"/>
    </row>
    <row r="95" spans="2:17" ht="12.75">
      <c r="B95" s="12"/>
      <c r="C95" s="12"/>
      <c r="D95" s="12"/>
      <c r="E95" s="12"/>
      <c r="F95" s="12"/>
      <c r="G95" s="12"/>
      <c r="H95" s="12"/>
      <c r="I95" s="12"/>
      <c r="J95" s="12"/>
      <c r="K95" s="12"/>
      <c r="L95" s="12"/>
      <c r="M95" s="12"/>
      <c r="N95" s="12"/>
      <c r="O95" s="12"/>
      <c r="P95" s="12"/>
      <c r="Q95" s="12"/>
    </row>
    <row r="96" spans="2:17" ht="12.75">
      <c r="B96" s="12"/>
      <c r="C96" s="12"/>
      <c r="D96" s="12"/>
      <c r="E96" s="12"/>
      <c r="F96" s="12"/>
      <c r="G96" s="12"/>
      <c r="H96" s="12"/>
      <c r="I96" s="12"/>
      <c r="J96" s="12"/>
      <c r="K96" s="12"/>
      <c r="L96" s="12"/>
      <c r="M96" s="12"/>
      <c r="N96" s="12"/>
      <c r="O96" s="12"/>
      <c r="P96" s="12"/>
      <c r="Q96" s="12"/>
    </row>
    <row r="97" spans="2:17" ht="12.75">
      <c r="B97" s="12"/>
      <c r="C97" s="12"/>
      <c r="D97" s="12"/>
      <c r="E97" s="12"/>
      <c r="F97" s="12"/>
      <c r="G97" s="12"/>
      <c r="H97" s="12"/>
      <c r="I97" s="12"/>
      <c r="J97" s="12"/>
      <c r="K97" s="12"/>
      <c r="L97" s="12"/>
      <c r="M97" s="12"/>
      <c r="N97" s="12"/>
      <c r="O97" s="12"/>
      <c r="P97" s="12"/>
      <c r="Q97" s="12"/>
    </row>
    <row r="98" spans="2:17" ht="12.75">
      <c r="B98" s="12"/>
      <c r="C98" s="12"/>
      <c r="D98" s="12"/>
      <c r="E98" s="12"/>
      <c r="F98" s="12"/>
      <c r="G98" s="12"/>
      <c r="H98" s="12"/>
      <c r="I98" s="12"/>
      <c r="J98" s="12"/>
      <c r="K98" s="12"/>
      <c r="L98" s="12"/>
      <c r="M98" s="12"/>
      <c r="N98" s="12"/>
      <c r="O98" s="12"/>
      <c r="P98" s="12"/>
      <c r="Q98" s="12"/>
    </row>
    <row r="99" spans="2:17" ht="12.75">
      <c r="B99" s="12"/>
      <c r="C99" s="12"/>
      <c r="D99" s="12"/>
      <c r="E99" s="12"/>
      <c r="F99" s="12"/>
      <c r="G99" s="12"/>
      <c r="H99" s="12"/>
      <c r="I99" s="12"/>
      <c r="J99" s="12"/>
      <c r="K99" s="12"/>
      <c r="L99" s="12"/>
      <c r="M99" s="12"/>
      <c r="N99" s="12"/>
      <c r="O99" s="12"/>
      <c r="P99" s="12"/>
      <c r="Q99" s="12"/>
    </row>
    <row r="100" spans="2:17" ht="12.75">
      <c r="B100" s="12"/>
      <c r="C100" s="12"/>
      <c r="D100" s="12"/>
      <c r="E100" s="12"/>
      <c r="F100" s="12"/>
      <c r="G100" s="12"/>
      <c r="H100" s="12"/>
      <c r="I100" s="12"/>
      <c r="J100" s="12"/>
      <c r="K100" s="12"/>
      <c r="L100" s="12"/>
      <c r="M100" s="12"/>
      <c r="N100" s="12"/>
      <c r="O100" s="12"/>
      <c r="P100" s="12"/>
      <c r="Q100" s="12"/>
    </row>
    <row r="101" spans="2:17" ht="12.75">
      <c r="B101" s="12"/>
      <c r="C101" s="12"/>
      <c r="D101" s="12"/>
      <c r="E101" s="12"/>
      <c r="F101" s="12"/>
      <c r="G101" s="12"/>
      <c r="H101" s="12"/>
      <c r="I101" s="12"/>
      <c r="J101" s="12"/>
      <c r="K101" s="12"/>
      <c r="L101" s="12"/>
      <c r="M101" s="12"/>
      <c r="N101" s="12"/>
      <c r="O101" s="12"/>
      <c r="P101" s="12"/>
      <c r="Q101" s="12"/>
    </row>
    <row r="102" spans="2:17" ht="12.75">
      <c r="B102" s="12"/>
      <c r="C102" s="12"/>
      <c r="D102" s="12"/>
      <c r="E102" s="12"/>
      <c r="F102" s="12"/>
      <c r="G102" s="12"/>
      <c r="H102" s="12"/>
      <c r="I102" s="12"/>
      <c r="J102" s="12"/>
      <c r="K102" s="12"/>
      <c r="L102" s="12"/>
      <c r="M102" s="12"/>
      <c r="N102" s="12"/>
      <c r="O102" s="12"/>
      <c r="P102" s="12"/>
      <c r="Q102" s="12"/>
    </row>
    <row r="103" spans="2:17" ht="12.75">
      <c r="B103" s="12"/>
      <c r="C103" s="12"/>
      <c r="D103" s="12"/>
      <c r="E103" s="12"/>
      <c r="F103" s="12"/>
      <c r="G103" s="12"/>
      <c r="H103" s="12"/>
      <c r="I103" s="12"/>
      <c r="J103" s="12"/>
      <c r="K103" s="12"/>
      <c r="L103" s="12"/>
      <c r="M103" s="12"/>
      <c r="N103" s="12"/>
      <c r="O103" s="12"/>
      <c r="P103" s="12"/>
      <c r="Q103" s="12"/>
    </row>
    <row r="104" spans="2:17" ht="12.75">
      <c r="B104" s="12"/>
      <c r="C104" s="12"/>
      <c r="D104" s="12"/>
      <c r="E104" s="12"/>
      <c r="F104" s="12"/>
      <c r="G104" s="12"/>
      <c r="H104" s="12"/>
      <c r="I104" s="12"/>
      <c r="J104" s="12"/>
      <c r="K104" s="12"/>
      <c r="L104" s="12"/>
      <c r="M104" s="12"/>
      <c r="N104" s="12"/>
      <c r="O104" s="12"/>
      <c r="P104" s="12"/>
      <c r="Q104" s="12"/>
    </row>
    <row r="105" spans="2:17" ht="12.75">
      <c r="B105" s="12"/>
      <c r="C105" s="12"/>
      <c r="D105" s="12"/>
      <c r="E105" s="12"/>
      <c r="F105" s="12"/>
      <c r="G105" s="12"/>
      <c r="H105" s="12"/>
      <c r="I105" s="12"/>
      <c r="J105" s="12"/>
      <c r="K105" s="12"/>
      <c r="L105" s="12"/>
      <c r="M105" s="12"/>
      <c r="N105" s="12"/>
      <c r="O105" s="12"/>
      <c r="P105" s="12"/>
      <c r="Q105" s="12"/>
    </row>
    <row r="106" spans="2:17" ht="12.75">
      <c r="B106" s="12"/>
      <c r="C106" s="12"/>
      <c r="D106" s="12"/>
      <c r="E106" s="12"/>
      <c r="F106" s="12"/>
      <c r="G106" s="12"/>
      <c r="H106" s="12"/>
      <c r="I106" s="12"/>
      <c r="J106" s="12"/>
      <c r="K106" s="12"/>
      <c r="L106" s="12"/>
      <c r="M106" s="12"/>
      <c r="N106" s="12"/>
      <c r="O106" s="12"/>
      <c r="P106" s="12"/>
      <c r="Q106" s="12"/>
    </row>
    <row r="107" spans="2:17" ht="12.75">
      <c r="B107" s="12"/>
      <c r="C107" s="12"/>
      <c r="D107" s="12"/>
      <c r="E107" s="12"/>
      <c r="F107" s="12"/>
      <c r="G107" s="12"/>
      <c r="H107" s="12"/>
      <c r="I107" s="12"/>
      <c r="J107" s="12"/>
      <c r="K107" s="12"/>
      <c r="L107" s="12"/>
      <c r="M107" s="12"/>
      <c r="N107" s="12"/>
      <c r="O107" s="12"/>
      <c r="P107" s="12"/>
      <c r="Q107" s="12"/>
    </row>
    <row r="108" spans="2:17" ht="12.75">
      <c r="B108" s="12"/>
      <c r="C108" s="12"/>
      <c r="D108" s="12"/>
      <c r="E108" s="12"/>
      <c r="F108" s="12"/>
      <c r="G108" s="12"/>
      <c r="H108" s="12"/>
      <c r="I108" s="12"/>
      <c r="J108" s="12"/>
      <c r="K108" s="12"/>
      <c r="L108" s="12"/>
      <c r="M108" s="12"/>
      <c r="N108" s="12"/>
      <c r="O108" s="12"/>
      <c r="P108" s="12"/>
      <c r="Q108" s="12"/>
    </row>
    <row r="109" spans="2:17" ht="12.75">
      <c r="B109" s="12"/>
      <c r="C109" s="12"/>
      <c r="D109" s="12"/>
      <c r="E109" s="12"/>
      <c r="F109" s="12"/>
      <c r="G109" s="12"/>
      <c r="H109" s="12"/>
      <c r="I109" s="12"/>
      <c r="J109" s="12"/>
      <c r="K109" s="12"/>
      <c r="L109" s="12"/>
      <c r="M109" s="12"/>
      <c r="N109" s="12"/>
      <c r="O109" s="12"/>
      <c r="P109" s="12"/>
      <c r="Q109" s="12"/>
    </row>
    <row r="110" spans="2:17" ht="12.75">
      <c r="B110" s="12"/>
      <c r="C110" s="12"/>
      <c r="D110" s="12"/>
      <c r="E110" s="12"/>
      <c r="F110" s="12"/>
      <c r="G110" s="12"/>
      <c r="H110" s="12"/>
      <c r="I110" s="12"/>
      <c r="J110" s="12"/>
      <c r="K110" s="12"/>
      <c r="L110" s="12"/>
      <c r="M110" s="12"/>
      <c r="N110" s="12"/>
      <c r="O110" s="12"/>
      <c r="P110" s="12"/>
      <c r="Q110" s="12"/>
    </row>
    <row r="111" spans="2:17" ht="12.75">
      <c r="B111" s="12"/>
      <c r="C111" s="12"/>
      <c r="D111" s="12"/>
      <c r="E111" s="12"/>
      <c r="F111" s="12"/>
      <c r="G111" s="12"/>
      <c r="H111" s="12"/>
      <c r="I111" s="12"/>
      <c r="J111" s="12"/>
      <c r="K111" s="12"/>
      <c r="L111" s="12"/>
      <c r="M111" s="12"/>
      <c r="N111" s="12"/>
      <c r="O111" s="12"/>
      <c r="P111" s="12"/>
      <c r="Q111" s="12"/>
    </row>
    <row r="112" spans="2:17" ht="12.75">
      <c r="B112" s="12"/>
      <c r="C112" s="12"/>
      <c r="D112" s="12"/>
      <c r="E112" s="12"/>
      <c r="F112" s="12"/>
      <c r="G112" s="12"/>
      <c r="H112" s="12"/>
      <c r="I112" s="12"/>
      <c r="J112" s="12"/>
      <c r="K112" s="12"/>
      <c r="L112" s="12"/>
      <c r="M112" s="12"/>
      <c r="N112" s="12"/>
      <c r="O112" s="12"/>
      <c r="P112" s="12"/>
      <c r="Q112" s="12"/>
    </row>
    <row r="113" spans="2:17" ht="12.75">
      <c r="B113" s="12"/>
      <c r="C113" s="12"/>
      <c r="D113" s="12"/>
      <c r="E113" s="12"/>
      <c r="F113" s="12"/>
      <c r="G113" s="12"/>
      <c r="H113" s="12"/>
      <c r="I113" s="12"/>
      <c r="J113" s="12"/>
      <c r="K113" s="12"/>
      <c r="L113" s="12"/>
      <c r="M113" s="12"/>
      <c r="N113" s="12"/>
      <c r="O113" s="12"/>
      <c r="P113" s="12"/>
      <c r="Q113" s="12"/>
    </row>
    <row r="114" spans="2:17" ht="12.75">
      <c r="B114" s="12"/>
      <c r="C114" s="12"/>
      <c r="D114" s="12"/>
      <c r="E114" s="12"/>
      <c r="F114" s="12"/>
      <c r="G114" s="12"/>
      <c r="H114" s="12"/>
      <c r="I114" s="12"/>
      <c r="J114" s="12"/>
      <c r="K114" s="12"/>
      <c r="L114" s="12"/>
      <c r="M114" s="12"/>
      <c r="N114" s="12"/>
      <c r="O114" s="12"/>
      <c r="P114" s="12"/>
      <c r="Q114" s="12"/>
    </row>
    <row r="115" spans="2:17" ht="12.75">
      <c r="B115" s="12"/>
      <c r="C115" s="12"/>
      <c r="D115" s="12"/>
      <c r="E115" s="12"/>
      <c r="F115" s="12"/>
      <c r="G115" s="12"/>
      <c r="H115" s="12"/>
      <c r="I115" s="12"/>
      <c r="J115" s="12"/>
      <c r="K115" s="12"/>
      <c r="L115" s="12"/>
      <c r="M115" s="12"/>
      <c r="N115" s="12"/>
      <c r="O115" s="12"/>
      <c r="P115" s="12"/>
      <c r="Q115" s="12"/>
    </row>
    <row r="116" spans="2:17" ht="12.75">
      <c r="B116" s="12"/>
      <c r="C116" s="12"/>
      <c r="D116" s="12"/>
      <c r="E116" s="12"/>
      <c r="F116" s="12"/>
      <c r="G116" s="12"/>
      <c r="H116" s="12"/>
      <c r="I116" s="12"/>
      <c r="J116" s="12"/>
      <c r="K116" s="12"/>
      <c r="L116" s="12"/>
      <c r="M116" s="12"/>
      <c r="N116" s="12"/>
      <c r="O116" s="12"/>
      <c r="P116" s="12"/>
      <c r="Q116" s="12"/>
    </row>
    <row r="117" spans="2:17" ht="12.75">
      <c r="B117" s="12"/>
      <c r="C117" s="12"/>
      <c r="D117" s="12"/>
      <c r="E117" s="12"/>
      <c r="F117" s="12"/>
      <c r="G117" s="12"/>
      <c r="H117" s="12"/>
      <c r="I117" s="12"/>
      <c r="J117" s="12"/>
      <c r="K117" s="12"/>
      <c r="L117" s="12"/>
      <c r="M117" s="12"/>
      <c r="N117" s="12"/>
      <c r="O117" s="12"/>
      <c r="P117" s="12"/>
      <c r="Q117" s="12"/>
    </row>
    <row r="118" spans="2:17" ht="12.75">
      <c r="B118" s="12"/>
      <c r="C118" s="12"/>
      <c r="D118" s="12"/>
      <c r="E118" s="12"/>
      <c r="F118" s="12"/>
      <c r="G118" s="12"/>
      <c r="H118" s="12"/>
      <c r="I118" s="12"/>
      <c r="J118" s="12"/>
      <c r="K118" s="12"/>
      <c r="L118" s="12"/>
      <c r="M118" s="12"/>
      <c r="N118" s="12"/>
      <c r="O118" s="12"/>
      <c r="P118" s="12"/>
      <c r="Q118" s="12"/>
    </row>
    <row r="119" spans="2:17" ht="12.75">
      <c r="B119" s="12"/>
      <c r="C119" s="12"/>
      <c r="D119" s="12"/>
      <c r="E119" s="12"/>
      <c r="F119" s="12"/>
      <c r="G119" s="12"/>
      <c r="H119" s="12"/>
      <c r="I119" s="12"/>
      <c r="J119" s="12"/>
      <c r="K119" s="12"/>
      <c r="L119" s="12"/>
      <c r="M119" s="12"/>
      <c r="N119" s="12"/>
      <c r="O119" s="12"/>
      <c r="P119" s="12"/>
      <c r="Q119" s="12"/>
    </row>
    <row r="120" spans="2:17" ht="12.75">
      <c r="B120" s="12"/>
      <c r="C120" s="12"/>
      <c r="D120" s="12"/>
      <c r="E120" s="12"/>
      <c r="F120" s="12"/>
      <c r="G120" s="12"/>
      <c r="H120" s="12"/>
      <c r="I120" s="12"/>
      <c r="J120" s="12"/>
      <c r="K120" s="12"/>
      <c r="L120" s="12"/>
      <c r="M120" s="12"/>
      <c r="N120" s="12"/>
      <c r="O120" s="12"/>
      <c r="P120" s="12"/>
      <c r="Q120" s="12"/>
    </row>
    <row r="121" spans="2:17" ht="12.75">
      <c r="B121" s="12"/>
      <c r="C121" s="12"/>
      <c r="D121" s="12"/>
      <c r="E121" s="12"/>
      <c r="F121" s="12"/>
      <c r="G121" s="12"/>
      <c r="H121" s="12"/>
      <c r="I121" s="12"/>
      <c r="J121" s="12"/>
      <c r="K121" s="12"/>
      <c r="L121" s="12"/>
      <c r="M121" s="12"/>
      <c r="N121" s="12"/>
      <c r="O121" s="12"/>
      <c r="P121" s="12"/>
      <c r="Q121" s="12"/>
    </row>
    <row r="122" spans="2:17" ht="12.75">
      <c r="B122" s="12"/>
      <c r="C122" s="12"/>
      <c r="D122" s="12"/>
      <c r="E122" s="12"/>
      <c r="F122" s="12"/>
      <c r="G122" s="12"/>
      <c r="H122" s="12"/>
      <c r="I122" s="12"/>
      <c r="J122" s="12"/>
      <c r="K122" s="12"/>
      <c r="L122" s="12"/>
      <c r="M122" s="12"/>
      <c r="N122" s="12"/>
      <c r="O122" s="12"/>
      <c r="P122" s="12"/>
      <c r="Q122" s="12"/>
    </row>
    <row r="123" spans="2:17" ht="12.75">
      <c r="B123" s="12"/>
      <c r="C123" s="12"/>
      <c r="D123" s="12"/>
      <c r="E123" s="12"/>
      <c r="F123" s="12"/>
      <c r="G123" s="12"/>
      <c r="H123" s="12"/>
      <c r="I123" s="12"/>
      <c r="J123" s="12"/>
      <c r="K123" s="12"/>
      <c r="L123" s="12"/>
      <c r="M123" s="12"/>
      <c r="N123" s="12"/>
      <c r="O123" s="12"/>
      <c r="P123" s="12"/>
      <c r="Q123" s="12"/>
    </row>
    <row r="124" spans="2:17" ht="12.75">
      <c r="B124" s="12"/>
      <c r="C124" s="12"/>
      <c r="D124" s="12"/>
      <c r="E124" s="12"/>
      <c r="F124" s="12"/>
      <c r="G124" s="12"/>
      <c r="H124" s="12"/>
      <c r="I124" s="12"/>
      <c r="J124" s="12"/>
      <c r="K124" s="12"/>
      <c r="L124" s="12"/>
      <c r="M124" s="12"/>
      <c r="N124" s="12"/>
      <c r="O124" s="12"/>
      <c r="P124" s="12"/>
      <c r="Q124" s="12"/>
    </row>
    <row r="125" spans="2:17" ht="12.75">
      <c r="B125" s="12"/>
      <c r="C125" s="12"/>
      <c r="D125" s="12"/>
      <c r="E125" s="12"/>
      <c r="F125" s="12"/>
      <c r="G125" s="12"/>
      <c r="H125" s="12"/>
      <c r="I125" s="12"/>
      <c r="J125" s="12"/>
      <c r="K125" s="12"/>
      <c r="L125" s="12"/>
      <c r="M125" s="12"/>
      <c r="N125" s="12"/>
      <c r="O125" s="12"/>
      <c r="P125" s="12"/>
      <c r="Q125" s="12"/>
    </row>
    <row r="126" spans="2:17" ht="12.75">
      <c r="B126" s="12"/>
      <c r="C126" s="12"/>
      <c r="D126" s="12"/>
      <c r="E126" s="12"/>
      <c r="F126" s="12"/>
      <c r="G126" s="12"/>
      <c r="H126" s="12"/>
      <c r="I126" s="12"/>
      <c r="J126" s="12"/>
      <c r="K126" s="12"/>
      <c r="L126" s="12"/>
      <c r="M126" s="12"/>
      <c r="N126" s="12"/>
      <c r="O126" s="12"/>
      <c r="P126" s="12"/>
      <c r="Q126" s="12"/>
    </row>
    <row r="127" spans="2:17" ht="12.75">
      <c r="B127" s="12"/>
      <c r="C127" s="12"/>
      <c r="D127" s="12"/>
      <c r="E127" s="12"/>
      <c r="F127" s="12"/>
      <c r="G127" s="12"/>
      <c r="H127" s="12"/>
      <c r="I127" s="12"/>
      <c r="J127" s="12"/>
      <c r="K127" s="12"/>
      <c r="L127" s="12"/>
      <c r="M127" s="12"/>
      <c r="N127" s="12"/>
      <c r="O127" s="12"/>
      <c r="P127" s="12"/>
      <c r="Q127" s="12"/>
    </row>
    <row r="128" spans="2:17" ht="12.75">
      <c r="B128" s="12"/>
      <c r="C128" s="12"/>
      <c r="D128" s="12"/>
      <c r="E128" s="12"/>
      <c r="F128" s="12"/>
      <c r="G128" s="12"/>
      <c r="H128" s="12"/>
      <c r="I128" s="12"/>
      <c r="J128" s="12"/>
      <c r="K128" s="12"/>
      <c r="L128" s="12"/>
      <c r="M128" s="12"/>
      <c r="N128" s="12"/>
      <c r="O128" s="12"/>
      <c r="P128" s="12"/>
      <c r="Q128" s="12"/>
    </row>
    <row r="129" spans="2:17" ht="12.75">
      <c r="B129" s="12"/>
      <c r="C129" s="12"/>
      <c r="D129" s="12"/>
      <c r="E129" s="12"/>
      <c r="F129" s="12"/>
      <c r="G129" s="12"/>
      <c r="H129" s="12"/>
      <c r="I129" s="12"/>
      <c r="J129" s="12"/>
      <c r="K129" s="12"/>
      <c r="L129" s="12"/>
      <c r="M129" s="12"/>
      <c r="N129" s="12"/>
      <c r="O129" s="12"/>
      <c r="P129" s="12"/>
      <c r="Q129" s="12"/>
    </row>
    <row r="130" spans="2:17" ht="12.75">
      <c r="B130" s="12"/>
      <c r="C130" s="12"/>
      <c r="D130" s="12"/>
      <c r="E130" s="12"/>
      <c r="F130" s="12"/>
      <c r="G130" s="12"/>
      <c r="H130" s="12"/>
      <c r="I130" s="12"/>
      <c r="J130" s="12"/>
      <c r="K130" s="12"/>
      <c r="L130" s="12"/>
      <c r="M130" s="12"/>
      <c r="N130" s="12"/>
      <c r="O130" s="12"/>
      <c r="P130" s="12"/>
      <c r="Q130" s="12"/>
    </row>
    <row r="131" spans="2:17" ht="12.75">
      <c r="B131" s="12"/>
      <c r="C131" s="12"/>
      <c r="D131" s="12"/>
      <c r="E131" s="12"/>
      <c r="F131" s="12"/>
      <c r="G131" s="12"/>
      <c r="H131" s="12"/>
      <c r="I131" s="12"/>
      <c r="J131" s="12"/>
      <c r="K131" s="12"/>
      <c r="L131" s="12"/>
      <c r="M131" s="12"/>
      <c r="N131" s="12"/>
      <c r="O131" s="12"/>
      <c r="P131" s="12"/>
      <c r="Q131" s="12"/>
    </row>
    <row r="132" spans="2:17" ht="12.75">
      <c r="B132" s="12"/>
      <c r="C132" s="12"/>
      <c r="D132" s="12"/>
      <c r="E132" s="12"/>
      <c r="F132" s="12"/>
      <c r="G132" s="12"/>
      <c r="H132" s="12"/>
      <c r="I132" s="12"/>
      <c r="J132" s="12"/>
      <c r="K132" s="12"/>
      <c r="L132" s="12"/>
      <c r="M132" s="12"/>
      <c r="N132" s="12"/>
      <c r="O132" s="12"/>
      <c r="P132" s="12"/>
      <c r="Q132" s="12"/>
    </row>
    <row r="133" spans="2:17" ht="12.75">
      <c r="B133" s="12"/>
      <c r="C133" s="12"/>
      <c r="D133" s="12"/>
      <c r="E133" s="12"/>
      <c r="F133" s="12"/>
      <c r="G133" s="12"/>
      <c r="H133" s="12"/>
      <c r="I133" s="12"/>
      <c r="J133" s="12"/>
      <c r="K133" s="12"/>
      <c r="L133" s="12"/>
      <c r="M133" s="12"/>
      <c r="N133" s="12"/>
      <c r="O133" s="12"/>
      <c r="P133" s="12"/>
      <c r="Q133" s="12"/>
    </row>
    <row r="134" spans="2:17" ht="12.75">
      <c r="B134" s="12"/>
      <c r="C134" s="12"/>
      <c r="D134" s="12"/>
      <c r="E134" s="12"/>
      <c r="F134" s="12"/>
      <c r="G134" s="12"/>
      <c r="H134" s="12"/>
      <c r="I134" s="12"/>
      <c r="J134" s="12"/>
      <c r="K134" s="12"/>
      <c r="L134" s="12"/>
      <c r="M134" s="12"/>
      <c r="N134" s="12"/>
      <c r="O134" s="12"/>
      <c r="P134" s="12"/>
      <c r="Q134" s="12"/>
    </row>
    <row r="135" spans="2:17" ht="12.75">
      <c r="B135" s="12"/>
      <c r="C135" s="12"/>
      <c r="D135" s="12"/>
      <c r="E135" s="12"/>
      <c r="F135" s="12"/>
      <c r="G135" s="12"/>
      <c r="H135" s="12"/>
      <c r="I135" s="12"/>
      <c r="J135" s="12"/>
      <c r="K135" s="12"/>
      <c r="L135" s="12"/>
      <c r="M135" s="12"/>
      <c r="N135" s="12"/>
      <c r="O135" s="12"/>
      <c r="P135" s="12"/>
      <c r="Q135" s="12"/>
    </row>
    <row r="136" spans="2:17" ht="12.75">
      <c r="B136" s="12"/>
      <c r="C136" s="12"/>
      <c r="D136" s="12"/>
      <c r="E136" s="12"/>
      <c r="F136" s="12"/>
      <c r="G136" s="12"/>
      <c r="H136" s="12"/>
      <c r="I136" s="12"/>
      <c r="J136" s="12"/>
      <c r="K136" s="12"/>
      <c r="L136" s="12"/>
      <c r="M136" s="12"/>
      <c r="N136" s="12"/>
      <c r="O136" s="12"/>
      <c r="P136" s="12"/>
      <c r="Q136" s="12"/>
    </row>
    <row r="137" spans="2:17" ht="12.75">
      <c r="B137" s="12"/>
      <c r="C137" s="12"/>
      <c r="D137" s="12"/>
      <c r="E137" s="12"/>
      <c r="F137" s="12"/>
      <c r="G137" s="12"/>
      <c r="H137" s="12"/>
      <c r="I137" s="12"/>
      <c r="J137" s="12"/>
      <c r="K137" s="12"/>
      <c r="L137" s="12"/>
      <c r="M137" s="12"/>
      <c r="N137" s="12"/>
      <c r="O137" s="12"/>
      <c r="P137" s="12"/>
      <c r="Q137" s="12"/>
    </row>
    <row r="138" spans="2:17" ht="12.75">
      <c r="B138" s="12"/>
      <c r="C138" s="12"/>
      <c r="D138" s="12"/>
      <c r="E138" s="12"/>
      <c r="F138" s="12"/>
      <c r="G138" s="12"/>
      <c r="H138" s="12"/>
      <c r="I138" s="12"/>
      <c r="J138" s="12"/>
      <c r="K138" s="12"/>
      <c r="L138" s="12"/>
      <c r="M138" s="12"/>
      <c r="N138" s="12"/>
      <c r="O138" s="12"/>
      <c r="P138" s="12"/>
      <c r="Q138" s="12"/>
    </row>
    <row r="139" spans="2:17" ht="12.75">
      <c r="B139" s="12"/>
      <c r="C139" s="12"/>
      <c r="D139" s="12"/>
      <c r="E139" s="12"/>
      <c r="F139" s="12"/>
      <c r="G139" s="12"/>
      <c r="H139" s="12"/>
      <c r="I139" s="12"/>
      <c r="J139" s="12"/>
      <c r="K139" s="12"/>
      <c r="L139" s="12"/>
      <c r="M139" s="12"/>
      <c r="N139" s="12"/>
      <c r="O139" s="12"/>
      <c r="P139" s="12"/>
      <c r="Q139" s="12"/>
    </row>
    <row r="140" spans="2:17" ht="12.75">
      <c r="B140" s="12"/>
      <c r="C140" s="12"/>
      <c r="D140" s="12"/>
      <c r="E140" s="12"/>
      <c r="F140" s="12"/>
      <c r="G140" s="12"/>
      <c r="H140" s="12"/>
      <c r="I140" s="12"/>
      <c r="J140" s="12"/>
      <c r="K140" s="12"/>
      <c r="L140" s="12"/>
      <c r="M140" s="12"/>
      <c r="N140" s="12"/>
      <c r="O140" s="12"/>
      <c r="P140" s="12"/>
      <c r="Q140" s="12"/>
    </row>
    <row r="141" spans="2:17" ht="12.75">
      <c r="B141" s="12"/>
      <c r="C141" s="12"/>
      <c r="D141" s="12"/>
      <c r="E141" s="12"/>
      <c r="F141" s="12"/>
      <c r="G141" s="12"/>
      <c r="H141" s="12"/>
      <c r="I141" s="12"/>
      <c r="J141" s="12"/>
      <c r="K141" s="12"/>
      <c r="L141" s="12"/>
      <c r="M141" s="12"/>
      <c r="N141" s="12"/>
      <c r="O141" s="12"/>
      <c r="P141" s="12"/>
      <c r="Q141" s="12"/>
    </row>
    <row r="142" spans="2:17" ht="12.75">
      <c r="B142" s="12"/>
      <c r="C142" s="12"/>
      <c r="D142" s="12"/>
      <c r="E142" s="12"/>
      <c r="F142" s="12"/>
      <c r="G142" s="12"/>
      <c r="H142" s="12"/>
      <c r="I142" s="12"/>
      <c r="J142" s="12"/>
      <c r="K142" s="12"/>
      <c r="L142" s="12"/>
      <c r="M142" s="12"/>
      <c r="N142" s="12"/>
      <c r="O142" s="12"/>
      <c r="P142" s="12"/>
      <c r="Q142" s="12"/>
    </row>
    <row r="143" spans="2:17" ht="12.75">
      <c r="B143" s="12"/>
      <c r="C143" s="12"/>
      <c r="D143" s="12"/>
      <c r="E143" s="12"/>
      <c r="F143" s="12"/>
      <c r="G143" s="12"/>
      <c r="H143" s="12"/>
      <c r="I143" s="12"/>
      <c r="J143" s="12"/>
      <c r="K143" s="12"/>
      <c r="L143" s="12"/>
      <c r="M143" s="12"/>
      <c r="N143" s="12"/>
      <c r="O143" s="12"/>
      <c r="P143" s="12"/>
      <c r="Q143" s="12"/>
    </row>
    <row r="144" spans="2:17" ht="12.75">
      <c r="B144" s="12"/>
      <c r="C144" s="12"/>
      <c r="D144" s="12"/>
      <c r="E144" s="12"/>
      <c r="F144" s="12"/>
      <c r="G144" s="12"/>
      <c r="H144" s="12"/>
      <c r="I144" s="12"/>
      <c r="J144" s="12"/>
      <c r="K144" s="12"/>
      <c r="L144" s="12"/>
      <c r="M144" s="12"/>
      <c r="N144" s="12"/>
      <c r="O144" s="12"/>
      <c r="P144" s="12"/>
      <c r="Q144" s="12"/>
    </row>
    <row r="145" spans="2:17" ht="12.75">
      <c r="B145" s="12"/>
      <c r="C145" s="12"/>
      <c r="D145" s="12"/>
      <c r="E145" s="12"/>
      <c r="F145" s="12"/>
      <c r="G145" s="12"/>
      <c r="H145" s="12"/>
      <c r="I145" s="12"/>
      <c r="J145" s="12"/>
      <c r="K145" s="12"/>
      <c r="L145" s="12"/>
      <c r="M145" s="12"/>
      <c r="N145" s="12"/>
      <c r="O145" s="12"/>
      <c r="P145" s="12"/>
      <c r="Q145" s="12"/>
    </row>
    <row r="146" spans="2:17" ht="12.75">
      <c r="B146" s="12"/>
      <c r="C146" s="12"/>
      <c r="D146" s="12"/>
      <c r="E146" s="12"/>
      <c r="F146" s="12"/>
      <c r="G146" s="12"/>
      <c r="H146" s="12"/>
      <c r="I146" s="12"/>
      <c r="J146" s="12"/>
      <c r="K146" s="12"/>
      <c r="L146" s="12"/>
      <c r="M146" s="12"/>
      <c r="N146" s="12"/>
      <c r="O146" s="12"/>
      <c r="P146" s="12"/>
      <c r="Q146" s="12"/>
    </row>
    <row r="147" spans="2:17" ht="12.75">
      <c r="B147" s="12"/>
      <c r="C147" s="12"/>
      <c r="D147" s="12"/>
      <c r="E147" s="12"/>
      <c r="F147" s="12"/>
      <c r="G147" s="12"/>
      <c r="H147" s="12"/>
      <c r="I147" s="12"/>
      <c r="J147" s="12"/>
      <c r="K147" s="12"/>
      <c r="L147" s="12"/>
      <c r="M147" s="12"/>
      <c r="N147" s="12"/>
      <c r="O147" s="12"/>
      <c r="P147" s="12"/>
      <c r="Q147" s="12"/>
    </row>
    <row r="148" spans="2:17" ht="12.75">
      <c r="B148" s="12"/>
      <c r="C148" s="12"/>
      <c r="D148" s="12"/>
      <c r="E148" s="12"/>
      <c r="F148" s="12"/>
      <c r="G148" s="12"/>
      <c r="H148" s="12"/>
      <c r="I148" s="12"/>
      <c r="J148" s="12"/>
      <c r="K148" s="12"/>
      <c r="L148" s="12"/>
      <c r="M148" s="12"/>
      <c r="N148" s="12"/>
      <c r="O148" s="12"/>
      <c r="P148" s="12"/>
      <c r="Q148" s="12"/>
    </row>
    <row r="149" spans="2:17" ht="12.75">
      <c r="B149" s="12"/>
      <c r="C149" s="12"/>
      <c r="D149" s="12"/>
      <c r="E149" s="12"/>
      <c r="F149" s="12"/>
      <c r="G149" s="12"/>
      <c r="H149" s="12"/>
      <c r="I149" s="12"/>
      <c r="J149" s="12"/>
      <c r="K149" s="12"/>
      <c r="L149" s="12"/>
      <c r="M149" s="12"/>
      <c r="N149" s="12"/>
      <c r="O149" s="12"/>
      <c r="P149" s="12"/>
      <c r="Q149" s="12"/>
    </row>
    <row r="150" spans="2:17" ht="12.75">
      <c r="B150" s="12"/>
      <c r="C150" s="12"/>
      <c r="D150" s="12"/>
      <c r="E150" s="12"/>
      <c r="F150" s="12"/>
      <c r="G150" s="12"/>
      <c r="H150" s="12"/>
      <c r="I150" s="12"/>
      <c r="J150" s="12"/>
      <c r="K150" s="12"/>
      <c r="L150" s="12"/>
      <c r="M150" s="12"/>
      <c r="N150" s="12"/>
      <c r="O150" s="12"/>
      <c r="P150" s="12"/>
      <c r="Q150" s="12"/>
    </row>
    <row r="151" spans="2:17" ht="12.75">
      <c r="B151" s="12"/>
      <c r="C151" s="12"/>
      <c r="D151" s="12"/>
      <c r="E151" s="12"/>
      <c r="F151" s="12"/>
      <c r="G151" s="12"/>
      <c r="H151" s="12"/>
      <c r="I151" s="12"/>
      <c r="J151" s="12"/>
      <c r="K151" s="12"/>
      <c r="L151" s="12"/>
      <c r="M151" s="12"/>
      <c r="N151" s="12"/>
      <c r="O151" s="12"/>
      <c r="P151" s="12"/>
      <c r="Q151" s="12"/>
    </row>
    <row r="152" spans="2:17" ht="12.75">
      <c r="B152" s="12"/>
      <c r="C152" s="12"/>
      <c r="D152" s="12"/>
      <c r="E152" s="12"/>
      <c r="F152" s="12"/>
      <c r="G152" s="12"/>
      <c r="H152" s="12"/>
      <c r="I152" s="12"/>
      <c r="J152" s="12"/>
      <c r="K152" s="12"/>
      <c r="L152" s="12"/>
      <c r="M152" s="12"/>
      <c r="N152" s="12"/>
      <c r="O152" s="12"/>
      <c r="P152" s="12"/>
      <c r="Q152" s="12"/>
    </row>
    <row r="153" spans="2:17" ht="12.75">
      <c r="B153" s="12"/>
      <c r="C153" s="12"/>
      <c r="D153" s="12"/>
      <c r="E153" s="12"/>
      <c r="F153" s="12"/>
      <c r="G153" s="12"/>
      <c r="H153" s="12"/>
      <c r="I153" s="12"/>
      <c r="J153" s="12"/>
      <c r="K153" s="12"/>
      <c r="L153" s="12"/>
      <c r="M153" s="12"/>
      <c r="N153" s="12"/>
      <c r="O153" s="12"/>
      <c r="P153" s="12"/>
      <c r="Q153" s="12"/>
    </row>
    <row r="154" spans="2:17" ht="12.75">
      <c r="B154" s="12"/>
      <c r="C154" s="12"/>
      <c r="D154" s="12"/>
      <c r="E154" s="12"/>
      <c r="F154" s="12"/>
      <c r="G154" s="12"/>
      <c r="H154" s="12"/>
      <c r="I154" s="12"/>
      <c r="J154" s="12"/>
      <c r="K154" s="12"/>
      <c r="L154" s="12"/>
      <c r="M154" s="12"/>
      <c r="N154" s="12"/>
      <c r="O154" s="12"/>
      <c r="P154" s="12"/>
      <c r="Q154" s="12"/>
    </row>
    <row r="155" spans="2:17" ht="12.75">
      <c r="B155" s="12"/>
      <c r="C155" s="12"/>
      <c r="D155" s="12"/>
      <c r="E155" s="12"/>
      <c r="F155" s="12"/>
      <c r="G155" s="12"/>
      <c r="H155" s="12"/>
      <c r="I155" s="12"/>
      <c r="J155" s="12"/>
      <c r="K155" s="12"/>
      <c r="L155" s="12"/>
      <c r="M155" s="12"/>
      <c r="N155" s="12"/>
      <c r="O155" s="12"/>
      <c r="P155" s="12"/>
      <c r="Q155" s="12"/>
    </row>
    <row r="156" spans="2:17" ht="12.75">
      <c r="B156" s="12"/>
      <c r="C156" s="12"/>
      <c r="D156" s="12"/>
      <c r="E156" s="12"/>
      <c r="F156" s="12"/>
      <c r="G156" s="12"/>
      <c r="H156" s="12"/>
      <c r="I156" s="12"/>
      <c r="J156" s="12"/>
      <c r="K156" s="12"/>
      <c r="L156" s="12"/>
      <c r="M156" s="12"/>
      <c r="N156" s="12"/>
      <c r="O156" s="12"/>
      <c r="P156" s="12"/>
      <c r="Q156" s="12"/>
    </row>
    <row r="157" spans="2:17" ht="12.75">
      <c r="B157" s="12"/>
      <c r="C157" s="12"/>
      <c r="D157" s="12"/>
      <c r="E157" s="12"/>
      <c r="F157" s="12"/>
      <c r="G157" s="12"/>
      <c r="H157" s="12"/>
      <c r="I157" s="12"/>
      <c r="J157" s="12"/>
      <c r="K157" s="12"/>
      <c r="L157" s="12"/>
      <c r="M157" s="12"/>
      <c r="N157" s="12"/>
      <c r="O157" s="12"/>
      <c r="P157" s="12"/>
      <c r="Q157" s="12"/>
    </row>
    <row r="158" spans="2:17" ht="12.75">
      <c r="B158" s="12"/>
      <c r="C158" s="12"/>
      <c r="D158" s="12"/>
      <c r="E158" s="12"/>
      <c r="F158" s="12"/>
      <c r="G158" s="12"/>
      <c r="H158" s="12"/>
      <c r="I158" s="12"/>
      <c r="J158" s="12"/>
      <c r="K158" s="12"/>
      <c r="L158" s="12"/>
      <c r="M158" s="12"/>
      <c r="N158" s="12"/>
      <c r="O158" s="12"/>
      <c r="P158" s="12"/>
      <c r="Q158" s="12"/>
    </row>
    <row r="159" spans="2:17" ht="12.75">
      <c r="B159" s="12"/>
      <c r="C159" s="12"/>
      <c r="D159" s="12"/>
      <c r="E159" s="12"/>
      <c r="F159" s="12"/>
      <c r="G159" s="12"/>
      <c r="H159" s="12"/>
      <c r="I159" s="12"/>
      <c r="J159" s="12"/>
      <c r="K159" s="12"/>
      <c r="L159" s="12"/>
      <c r="M159" s="12"/>
      <c r="N159" s="12"/>
      <c r="O159" s="12"/>
      <c r="P159" s="12"/>
      <c r="Q159" s="12"/>
    </row>
    <row r="160" spans="2:17" ht="12.75">
      <c r="B160" s="12"/>
      <c r="C160" s="12"/>
      <c r="D160" s="12"/>
      <c r="E160" s="12"/>
      <c r="F160" s="12"/>
      <c r="G160" s="12"/>
      <c r="H160" s="12"/>
      <c r="I160" s="12"/>
      <c r="J160" s="12"/>
      <c r="K160" s="12"/>
      <c r="L160" s="12"/>
      <c r="M160" s="12"/>
      <c r="N160" s="12"/>
      <c r="O160" s="12"/>
      <c r="P160" s="12"/>
      <c r="Q160" s="12"/>
    </row>
    <row r="161" spans="2:17" ht="12.75">
      <c r="B161" s="12"/>
      <c r="C161" s="12"/>
      <c r="D161" s="12"/>
      <c r="E161" s="12"/>
      <c r="F161" s="12"/>
      <c r="G161" s="12"/>
      <c r="H161" s="12"/>
      <c r="I161" s="12"/>
      <c r="J161" s="12"/>
      <c r="K161" s="12"/>
      <c r="L161" s="12"/>
      <c r="M161" s="12"/>
      <c r="N161" s="12"/>
      <c r="O161" s="12"/>
      <c r="P161" s="12"/>
      <c r="Q161" s="12"/>
    </row>
    <row r="162" spans="2:17" ht="12.75">
      <c r="B162" s="12"/>
      <c r="C162" s="12"/>
      <c r="D162" s="12"/>
      <c r="E162" s="12"/>
      <c r="F162" s="12"/>
      <c r="G162" s="12"/>
      <c r="H162" s="12"/>
      <c r="I162" s="12"/>
      <c r="J162" s="12"/>
      <c r="K162" s="12"/>
      <c r="L162" s="12"/>
      <c r="M162" s="12"/>
      <c r="N162" s="12"/>
      <c r="O162" s="12"/>
      <c r="P162" s="12"/>
      <c r="Q162" s="12"/>
    </row>
    <row r="163" spans="2:17" ht="12.75">
      <c r="B163" s="12"/>
      <c r="C163" s="12"/>
      <c r="D163" s="12"/>
      <c r="E163" s="12"/>
      <c r="F163" s="12"/>
      <c r="G163" s="12"/>
      <c r="H163" s="12"/>
      <c r="I163" s="12"/>
      <c r="J163" s="12"/>
      <c r="K163" s="12"/>
      <c r="L163" s="12"/>
      <c r="M163" s="12"/>
      <c r="N163" s="12"/>
      <c r="O163" s="12"/>
      <c r="P163" s="12"/>
      <c r="Q163" s="12"/>
    </row>
    <row r="164" spans="2:17" ht="12.75">
      <c r="B164" s="12"/>
      <c r="C164" s="12"/>
      <c r="D164" s="12"/>
      <c r="E164" s="12"/>
      <c r="F164" s="12"/>
      <c r="G164" s="12"/>
      <c r="H164" s="12"/>
      <c r="I164" s="12"/>
      <c r="J164" s="12"/>
      <c r="K164" s="12"/>
      <c r="L164" s="12"/>
      <c r="M164" s="12"/>
      <c r="N164" s="12"/>
      <c r="O164" s="12"/>
      <c r="P164" s="12"/>
      <c r="Q164" s="12"/>
    </row>
    <row r="165" spans="2:17" ht="12.75">
      <c r="B165" s="12"/>
      <c r="C165" s="12"/>
      <c r="D165" s="12"/>
      <c r="E165" s="12"/>
      <c r="F165" s="12"/>
      <c r="G165" s="12"/>
      <c r="H165" s="12"/>
      <c r="I165" s="12"/>
      <c r="J165" s="12"/>
      <c r="K165" s="12"/>
      <c r="L165" s="12"/>
      <c r="M165" s="12"/>
      <c r="N165" s="12"/>
      <c r="O165" s="12"/>
      <c r="P165" s="12"/>
      <c r="Q165" s="12"/>
    </row>
    <row r="166" spans="2:17" ht="12.75">
      <c r="B166" s="12"/>
      <c r="C166" s="12"/>
      <c r="D166" s="12"/>
      <c r="E166" s="12"/>
      <c r="F166" s="12"/>
      <c r="G166" s="12"/>
      <c r="H166" s="12"/>
      <c r="I166" s="12"/>
      <c r="J166" s="12"/>
      <c r="K166" s="12"/>
      <c r="L166" s="12"/>
      <c r="M166" s="12"/>
      <c r="N166" s="12"/>
      <c r="O166" s="12"/>
      <c r="P166" s="12"/>
      <c r="Q166" s="12"/>
    </row>
    <row r="167" spans="2:17" ht="12.75">
      <c r="B167" s="12"/>
      <c r="C167" s="12"/>
      <c r="D167" s="12"/>
      <c r="E167" s="12"/>
      <c r="F167" s="12"/>
      <c r="G167" s="12"/>
      <c r="H167" s="12"/>
      <c r="I167" s="12"/>
      <c r="J167" s="12"/>
      <c r="K167" s="12"/>
      <c r="L167" s="12"/>
      <c r="M167" s="12"/>
      <c r="N167" s="12"/>
      <c r="O167" s="12"/>
      <c r="P167" s="12"/>
      <c r="Q167" s="12"/>
    </row>
    <row r="168" spans="2:17" ht="12.75">
      <c r="B168" s="12"/>
      <c r="C168" s="12"/>
      <c r="D168" s="12"/>
      <c r="E168" s="12"/>
      <c r="F168" s="12"/>
      <c r="G168" s="12"/>
      <c r="H168" s="12"/>
      <c r="I168" s="12"/>
      <c r="J168" s="12"/>
      <c r="K168" s="12"/>
      <c r="L168" s="12"/>
      <c r="M168" s="12"/>
      <c r="N168" s="12"/>
      <c r="O168" s="12"/>
      <c r="P168" s="12"/>
      <c r="Q168" s="12"/>
    </row>
    <row r="169" spans="2:17" ht="12.75">
      <c r="B169" s="12"/>
      <c r="C169" s="12"/>
      <c r="D169" s="12"/>
      <c r="E169" s="12"/>
      <c r="F169" s="12"/>
      <c r="G169" s="12"/>
      <c r="H169" s="12"/>
      <c r="I169" s="12"/>
      <c r="J169" s="12"/>
      <c r="K169" s="12"/>
      <c r="L169" s="12"/>
      <c r="M169" s="12"/>
      <c r="N169" s="12"/>
      <c r="O169" s="12"/>
      <c r="P169" s="12"/>
      <c r="Q169" s="12"/>
    </row>
    <row r="170" spans="2:17" ht="12.75">
      <c r="B170" s="12"/>
      <c r="C170" s="12"/>
      <c r="D170" s="12"/>
      <c r="E170" s="12"/>
      <c r="F170" s="12"/>
      <c r="G170" s="12"/>
      <c r="H170" s="12"/>
      <c r="I170" s="12"/>
      <c r="J170" s="12"/>
      <c r="K170" s="12"/>
      <c r="L170" s="12"/>
      <c r="M170" s="12"/>
      <c r="N170" s="12"/>
      <c r="O170" s="12"/>
      <c r="P170" s="12"/>
      <c r="Q170" s="12"/>
    </row>
    <row r="171" spans="2:17" ht="12.75">
      <c r="B171" s="12"/>
      <c r="C171" s="12"/>
      <c r="D171" s="12"/>
      <c r="E171" s="12"/>
      <c r="F171" s="12"/>
      <c r="G171" s="12"/>
      <c r="H171" s="12"/>
      <c r="I171" s="12"/>
      <c r="J171" s="12"/>
      <c r="K171" s="12"/>
      <c r="L171" s="12"/>
      <c r="M171" s="12"/>
      <c r="N171" s="12"/>
      <c r="O171" s="12"/>
      <c r="P171" s="12"/>
      <c r="Q171" s="12"/>
    </row>
    <row r="172" spans="2:17" ht="12.75">
      <c r="B172" s="12"/>
      <c r="C172" s="12"/>
      <c r="D172" s="12"/>
      <c r="E172" s="12"/>
      <c r="F172" s="12"/>
      <c r="G172" s="12"/>
      <c r="H172" s="12"/>
      <c r="I172" s="12"/>
      <c r="J172" s="12"/>
      <c r="K172" s="12"/>
      <c r="L172" s="12"/>
      <c r="M172" s="12"/>
      <c r="N172" s="12"/>
      <c r="O172" s="12"/>
      <c r="P172" s="12"/>
      <c r="Q172" s="12"/>
    </row>
    <row r="173" spans="2:17" ht="12.75">
      <c r="B173" s="12"/>
      <c r="C173" s="12"/>
      <c r="D173" s="12"/>
      <c r="E173" s="12"/>
      <c r="F173" s="12"/>
      <c r="G173" s="12"/>
      <c r="H173" s="12"/>
      <c r="I173" s="12"/>
      <c r="J173" s="12"/>
      <c r="K173" s="12"/>
      <c r="L173" s="12"/>
      <c r="M173" s="12"/>
      <c r="N173" s="12"/>
      <c r="O173" s="12"/>
      <c r="P173" s="12"/>
      <c r="Q173" s="12"/>
    </row>
    <row r="174" spans="2:17" ht="12.75">
      <c r="B174" s="12"/>
      <c r="C174" s="12"/>
      <c r="D174" s="12"/>
      <c r="E174" s="12"/>
      <c r="F174" s="12"/>
      <c r="G174" s="12"/>
      <c r="H174" s="12"/>
      <c r="I174" s="12"/>
      <c r="J174" s="12"/>
      <c r="K174" s="12"/>
      <c r="L174" s="12"/>
      <c r="M174" s="12"/>
      <c r="N174" s="12"/>
      <c r="O174" s="12"/>
      <c r="P174" s="12"/>
      <c r="Q174" s="12"/>
    </row>
    <row r="175" spans="2:17" ht="12.75">
      <c r="B175" s="12"/>
      <c r="C175" s="12"/>
      <c r="D175" s="12"/>
      <c r="E175" s="12"/>
      <c r="F175" s="12"/>
      <c r="G175" s="12"/>
      <c r="H175" s="12"/>
      <c r="I175" s="12"/>
      <c r="J175" s="12"/>
      <c r="K175" s="12"/>
      <c r="L175" s="12"/>
      <c r="M175" s="12"/>
      <c r="N175" s="12"/>
      <c r="O175" s="12"/>
      <c r="P175" s="12"/>
      <c r="Q175" s="12"/>
    </row>
    <row r="176" spans="2:17" ht="12.75">
      <c r="B176" s="12"/>
      <c r="C176" s="12"/>
      <c r="D176" s="12"/>
      <c r="E176" s="12"/>
      <c r="F176" s="12"/>
      <c r="G176" s="12"/>
      <c r="H176" s="12"/>
      <c r="I176" s="12"/>
      <c r="J176" s="12"/>
      <c r="K176" s="12"/>
      <c r="L176" s="12"/>
      <c r="M176" s="12"/>
      <c r="N176" s="12"/>
      <c r="O176" s="12"/>
      <c r="P176" s="12"/>
      <c r="Q176" s="12"/>
    </row>
    <row r="177" spans="2:17" ht="12.75">
      <c r="B177" s="12"/>
      <c r="C177" s="12"/>
      <c r="D177" s="12"/>
      <c r="E177" s="12"/>
      <c r="F177" s="12"/>
      <c r="G177" s="12"/>
      <c r="H177" s="12"/>
      <c r="I177" s="12"/>
      <c r="J177" s="12"/>
      <c r="K177" s="12"/>
      <c r="L177" s="12"/>
      <c r="M177" s="12"/>
      <c r="N177" s="12"/>
      <c r="O177" s="12"/>
      <c r="P177" s="12"/>
      <c r="Q177" s="12"/>
    </row>
    <row r="178" spans="2:17" ht="12.75">
      <c r="B178" s="12"/>
      <c r="C178" s="12"/>
      <c r="D178" s="12"/>
      <c r="E178" s="12"/>
      <c r="F178" s="12"/>
      <c r="G178" s="12"/>
      <c r="H178" s="12"/>
      <c r="I178" s="12"/>
      <c r="J178" s="12"/>
      <c r="K178" s="12"/>
      <c r="L178" s="12"/>
      <c r="M178" s="12"/>
      <c r="N178" s="12"/>
      <c r="O178" s="12"/>
      <c r="P178" s="12"/>
      <c r="Q178" s="12"/>
    </row>
    <row r="179" spans="2:17" ht="12.75">
      <c r="B179" s="12"/>
      <c r="C179" s="12"/>
      <c r="D179" s="12"/>
      <c r="E179" s="12"/>
      <c r="F179" s="12"/>
      <c r="G179" s="12"/>
      <c r="H179" s="12"/>
      <c r="I179" s="12"/>
      <c r="J179" s="12"/>
      <c r="K179" s="12"/>
      <c r="L179" s="12"/>
      <c r="M179" s="12"/>
      <c r="N179" s="12"/>
      <c r="O179" s="12"/>
      <c r="P179" s="12"/>
      <c r="Q179" s="12"/>
    </row>
    <row r="180" spans="2:17" ht="12.75">
      <c r="B180" s="12"/>
      <c r="C180" s="12"/>
      <c r="D180" s="12"/>
      <c r="E180" s="12"/>
      <c r="F180" s="12"/>
      <c r="G180" s="12"/>
      <c r="H180" s="12"/>
      <c r="I180" s="12"/>
      <c r="J180" s="12"/>
      <c r="K180" s="12"/>
      <c r="L180" s="12"/>
      <c r="M180" s="12"/>
      <c r="N180" s="12"/>
      <c r="O180" s="12"/>
      <c r="P180" s="12"/>
      <c r="Q180" s="12"/>
    </row>
    <row r="181" spans="2:17" ht="12.75">
      <c r="B181" s="12"/>
      <c r="C181" s="12"/>
      <c r="D181" s="12"/>
      <c r="E181" s="12"/>
      <c r="F181" s="12"/>
      <c r="G181" s="12"/>
      <c r="H181" s="12"/>
      <c r="I181" s="12"/>
      <c r="J181" s="12"/>
      <c r="K181" s="12"/>
      <c r="L181" s="12"/>
      <c r="M181" s="12"/>
      <c r="N181" s="12"/>
      <c r="O181" s="12"/>
      <c r="P181" s="12"/>
      <c r="Q181" s="12"/>
    </row>
    <row r="182" spans="2:17" ht="12.75">
      <c r="B182" s="12"/>
      <c r="C182" s="12"/>
      <c r="D182" s="12"/>
      <c r="E182" s="12"/>
      <c r="F182" s="12"/>
      <c r="G182" s="12"/>
      <c r="H182" s="12"/>
      <c r="I182" s="12"/>
      <c r="J182" s="12"/>
      <c r="K182" s="12"/>
      <c r="L182" s="12"/>
      <c r="M182" s="12"/>
      <c r="N182" s="12"/>
      <c r="O182" s="12"/>
      <c r="P182" s="12"/>
      <c r="Q182" s="12"/>
    </row>
    <row r="183" spans="2:17" ht="12.75">
      <c r="B183" s="12"/>
      <c r="C183" s="12"/>
      <c r="D183" s="12"/>
      <c r="E183" s="12"/>
      <c r="F183" s="12"/>
      <c r="G183" s="12"/>
      <c r="H183" s="12"/>
      <c r="I183" s="12"/>
      <c r="J183" s="12"/>
      <c r="K183" s="12"/>
      <c r="L183" s="12"/>
      <c r="M183" s="12"/>
      <c r="N183" s="12"/>
      <c r="O183" s="12"/>
      <c r="P183" s="12"/>
      <c r="Q183" s="12"/>
    </row>
    <row r="184" spans="2:17" ht="12.75">
      <c r="B184" s="12"/>
      <c r="C184" s="12"/>
      <c r="D184" s="12"/>
      <c r="E184" s="12"/>
      <c r="F184" s="12"/>
      <c r="G184" s="12"/>
      <c r="H184" s="12"/>
      <c r="I184" s="12"/>
      <c r="J184" s="12"/>
      <c r="K184" s="12"/>
      <c r="L184" s="12"/>
      <c r="M184" s="12"/>
      <c r="N184" s="12"/>
      <c r="O184" s="12"/>
      <c r="P184" s="12"/>
      <c r="Q184" s="12"/>
    </row>
    <row r="185" spans="2:17" ht="12.75">
      <c r="B185" s="12"/>
      <c r="C185" s="12"/>
      <c r="D185" s="12"/>
      <c r="E185" s="12"/>
      <c r="F185" s="12"/>
      <c r="G185" s="12"/>
      <c r="H185" s="12"/>
      <c r="I185" s="12"/>
      <c r="J185" s="12"/>
      <c r="K185" s="12"/>
      <c r="L185" s="12"/>
      <c r="M185" s="12"/>
      <c r="N185" s="12"/>
      <c r="O185" s="12"/>
      <c r="P185" s="12"/>
      <c r="Q185" s="12"/>
    </row>
    <row r="186" spans="2:17" ht="12.75">
      <c r="B186" s="12"/>
      <c r="C186" s="12"/>
      <c r="D186" s="12"/>
      <c r="E186" s="12"/>
      <c r="F186" s="12"/>
      <c r="G186" s="12"/>
      <c r="H186" s="12"/>
      <c r="I186" s="12"/>
      <c r="J186" s="12"/>
      <c r="K186" s="12"/>
      <c r="L186" s="12"/>
      <c r="M186" s="12"/>
      <c r="N186" s="12"/>
      <c r="O186" s="12"/>
      <c r="P186" s="12"/>
      <c r="Q186" s="12"/>
    </row>
    <row r="187" spans="2:17" ht="12.75">
      <c r="B187" s="12"/>
      <c r="C187" s="12"/>
      <c r="D187" s="12"/>
      <c r="E187" s="12"/>
      <c r="F187" s="12"/>
      <c r="G187" s="12"/>
      <c r="H187" s="12"/>
      <c r="I187" s="12"/>
      <c r="J187" s="12"/>
      <c r="K187" s="12"/>
      <c r="L187" s="12"/>
      <c r="M187" s="12"/>
      <c r="N187" s="12"/>
      <c r="O187" s="12"/>
      <c r="P187" s="12"/>
      <c r="Q187" s="12"/>
    </row>
    <row r="188" spans="2:17" ht="12.75">
      <c r="B188" s="12"/>
      <c r="C188" s="12"/>
      <c r="D188" s="12"/>
      <c r="E188" s="12"/>
      <c r="F188" s="12"/>
      <c r="G188" s="12"/>
      <c r="H188" s="12"/>
      <c r="I188" s="12"/>
      <c r="J188" s="12"/>
      <c r="K188" s="12"/>
      <c r="L188" s="12"/>
      <c r="M188" s="12"/>
      <c r="N188" s="12"/>
      <c r="O188" s="12"/>
      <c r="P188" s="12"/>
      <c r="Q188" s="12"/>
    </row>
    <row r="189" spans="2:17" ht="12.75">
      <c r="B189" s="12"/>
      <c r="C189" s="12"/>
      <c r="D189" s="12"/>
      <c r="E189" s="12"/>
      <c r="F189" s="12"/>
      <c r="G189" s="12"/>
      <c r="H189" s="12"/>
      <c r="I189" s="12"/>
      <c r="J189" s="12"/>
      <c r="K189" s="12"/>
      <c r="L189" s="12"/>
      <c r="M189" s="12"/>
      <c r="N189" s="12"/>
      <c r="O189" s="12"/>
      <c r="P189" s="12"/>
      <c r="Q189" s="12"/>
    </row>
    <row r="190" spans="2:17" ht="12.75">
      <c r="B190" s="12"/>
      <c r="C190" s="12"/>
      <c r="D190" s="12"/>
      <c r="E190" s="12"/>
      <c r="F190" s="12"/>
      <c r="G190" s="12"/>
      <c r="H190" s="12"/>
      <c r="I190" s="12"/>
      <c r="J190" s="12"/>
      <c r="K190" s="12"/>
      <c r="L190" s="12"/>
      <c r="M190" s="12"/>
      <c r="N190" s="12"/>
      <c r="O190" s="12"/>
      <c r="P190" s="12"/>
      <c r="Q190" s="12"/>
    </row>
    <row r="191" spans="2:17" ht="12.75">
      <c r="B191" s="12"/>
      <c r="C191" s="12"/>
      <c r="D191" s="12"/>
      <c r="E191" s="12"/>
      <c r="F191" s="12"/>
      <c r="G191" s="12"/>
      <c r="H191" s="12"/>
      <c r="I191" s="12"/>
      <c r="J191" s="12"/>
      <c r="K191" s="12"/>
      <c r="L191" s="12"/>
      <c r="M191" s="12"/>
      <c r="N191" s="12"/>
      <c r="O191" s="12"/>
      <c r="P191" s="12"/>
      <c r="Q191" s="12"/>
    </row>
    <row r="192" spans="2:17" ht="12.75">
      <c r="B192" s="12"/>
      <c r="C192" s="12"/>
      <c r="D192" s="12"/>
      <c r="E192" s="12"/>
      <c r="F192" s="12"/>
      <c r="G192" s="12"/>
      <c r="H192" s="12"/>
      <c r="I192" s="12"/>
      <c r="J192" s="12"/>
      <c r="K192" s="12"/>
      <c r="L192" s="12"/>
      <c r="M192" s="12"/>
      <c r="N192" s="12"/>
      <c r="O192" s="12"/>
      <c r="P192" s="12"/>
      <c r="Q192" s="12"/>
    </row>
    <row r="193" spans="2:17" ht="12.75">
      <c r="B193" s="12"/>
      <c r="C193" s="12"/>
      <c r="D193" s="12"/>
      <c r="E193" s="12"/>
      <c r="F193" s="12"/>
      <c r="G193" s="12"/>
      <c r="H193" s="12"/>
      <c r="I193" s="12"/>
      <c r="J193" s="12"/>
      <c r="K193" s="12"/>
      <c r="L193" s="12"/>
      <c r="M193" s="12"/>
      <c r="N193" s="12"/>
      <c r="O193" s="12"/>
      <c r="P193" s="12"/>
      <c r="Q193" s="12"/>
    </row>
    <row r="194" spans="2:17" ht="12.75">
      <c r="B194" s="12"/>
      <c r="C194" s="12"/>
      <c r="D194" s="12"/>
      <c r="E194" s="12"/>
      <c r="F194" s="12"/>
      <c r="G194" s="12"/>
      <c r="H194" s="12"/>
      <c r="I194" s="12"/>
      <c r="J194" s="12"/>
      <c r="K194" s="12"/>
      <c r="L194" s="12"/>
      <c r="M194" s="12"/>
      <c r="N194" s="12"/>
      <c r="O194" s="12"/>
      <c r="P194" s="12"/>
      <c r="Q194" s="12"/>
    </row>
    <row r="195" spans="2:17" ht="12.75">
      <c r="B195" s="12"/>
      <c r="C195" s="12"/>
      <c r="D195" s="12"/>
      <c r="E195" s="12"/>
      <c r="F195" s="12"/>
      <c r="G195" s="12"/>
      <c r="H195" s="12"/>
      <c r="I195" s="12"/>
      <c r="J195" s="12"/>
      <c r="K195" s="12"/>
      <c r="L195" s="12"/>
      <c r="M195" s="12"/>
      <c r="N195" s="12"/>
      <c r="O195" s="12"/>
      <c r="P195" s="12"/>
      <c r="Q195" s="12"/>
    </row>
    <row r="196" spans="2:17" ht="12.75">
      <c r="B196" s="12"/>
      <c r="C196" s="12"/>
      <c r="D196" s="12"/>
      <c r="E196" s="12"/>
      <c r="F196" s="12"/>
      <c r="G196" s="12"/>
      <c r="H196" s="12"/>
      <c r="I196" s="12"/>
      <c r="J196" s="12"/>
      <c r="K196" s="12"/>
      <c r="L196" s="12"/>
      <c r="M196" s="12"/>
      <c r="N196" s="12"/>
      <c r="O196" s="12"/>
      <c r="P196" s="12"/>
      <c r="Q196" s="12"/>
    </row>
    <row r="197" spans="2:17" ht="12.75">
      <c r="B197" s="12"/>
      <c r="C197" s="12"/>
      <c r="D197" s="12"/>
      <c r="E197" s="12"/>
      <c r="F197" s="12"/>
      <c r="G197" s="12"/>
      <c r="H197" s="12"/>
      <c r="I197" s="12"/>
      <c r="J197" s="12"/>
      <c r="K197" s="12"/>
      <c r="L197" s="12"/>
      <c r="M197" s="12"/>
      <c r="N197" s="12"/>
      <c r="O197" s="12"/>
      <c r="P197" s="12"/>
      <c r="Q197" s="12"/>
    </row>
    <row r="198" spans="2:17" ht="12.75">
      <c r="B198" s="12"/>
      <c r="C198" s="12"/>
      <c r="D198" s="12"/>
      <c r="E198" s="12"/>
      <c r="F198" s="12"/>
      <c r="G198" s="12"/>
      <c r="H198" s="12"/>
      <c r="I198" s="12"/>
      <c r="J198" s="12"/>
      <c r="K198" s="12"/>
      <c r="L198" s="12"/>
      <c r="M198" s="12"/>
      <c r="N198" s="12"/>
      <c r="O198" s="12"/>
      <c r="P198" s="12"/>
      <c r="Q198" s="12"/>
    </row>
    <row r="199" spans="2:17" ht="12.75">
      <c r="B199" s="12"/>
      <c r="C199" s="12"/>
      <c r="D199" s="12"/>
      <c r="E199" s="12"/>
      <c r="F199" s="12"/>
      <c r="G199" s="12"/>
      <c r="H199" s="12"/>
      <c r="I199" s="12"/>
      <c r="J199" s="12"/>
      <c r="K199" s="12"/>
      <c r="L199" s="12"/>
      <c r="M199" s="12"/>
      <c r="N199" s="12"/>
      <c r="O199" s="12"/>
      <c r="P199" s="12"/>
      <c r="Q199" s="12"/>
    </row>
    <row r="200" spans="2:17" ht="12.75">
      <c r="B200" s="12"/>
      <c r="C200" s="12"/>
      <c r="D200" s="12"/>
      <c r="E200" s="12"/>
      <c r="F200" s="12"/>
      <c r="G200" s="12"/>
      <c r="H200" s="12"/>
      <c r="I200" s="12"/>
      <c r="J200" s="12"/>
      <c r="K200" s="12"/>
      <c r="L200" s="12"/>
      <c r="M200" s="12"/>
      <c r="N200" s="12"/>
      <c r="O200" s="12"/>
      <c r="P200" s="12"/>
      <c r="Q200" s="12"/>
    </row>
    <row r="201" spans="2:17" ht="12.75">
      <c r="B201" s="12"/>
      <c r="C201" s="12"/>
      <c r="D201" s="12"/>
      <c r="E201" s="12"/>
      <c r="F201" s="12"/>
      <c r="G201" s="12"/>
      <c r="H201" s="12"/>
      <c r="I201" s="12"/>
      <c r="J201" s="12"/>
      <c r="K201" s="12"/>
      <c r="L201" s="12"/>
      <c r="M201" s="12"/>
      <c r="N201" s="12"/>
      <c r="O201" s="12"/>
      <c r="P201" s="12"/>
      <c r="Q201" s="12"/>
    </row>
    <row r="202" spans="2:17" ht="12.75">
      <c r="B202" s="12"/>
      <c r="C202" s="12"/>
      <c r="D202" s="12"/>
      <c r="E202" s="12"/>
      <c r="F202" s="12"/>
      <c r="G202" s="12"/>
      <c r="H202" s="12"/>
      <c r="I202" s="12"/>
      <c r="J202" s="12"/>
      <c r="K202" s="12"/>
      <c r="L202" s="12"/>
      <c r="M202" s="12"/>
      <c r="N202" s="12"/>
      <c r="O202" s="12"/>
      <c r="P202" s="12"/>
      <c r="Q202" s="12"/>
    </row>
    <row r="203" spans="2:17" ht="12.75">
      <c r="B203" s="12"/>
      <c r="C203" s="12"/>
      <c r="D203" s="12"/>
      <c r="E203" s="12"/>
      <c r="F203" s="12"/>
      <c r="G203" s="12"/>
      <c r="H203" s="12"/>
      <c r="I203" s="12"/>
      <c r="J203" s="12"/>
      <c r="K203" s="12"/>
      <c r="L203" s="12"/>
      <c r="M203" s="12"/>
      <c r="N203" s="12"/>
      <c r="O203" s="12"/>
      <c r="P203" s="12"/>
      <c r="Q203" s="12"/>
    </row>
    <row r="204" spans="2:17" ht="12.75">
      <c r="B204" s="12"/>
      <c r="C204" s="12"/>
      <c r="D204" s="12"/>
      <c r="E204" s="12"/>
      <c r="F204" s="12"/>
      <c r="G204" s="12"/>
      <c r="H204" s="12"/>
      <c r="I204" s="12"/>
      <c r="J204" s="12"/>
      <c r="K204" s="12"/>
      <c r="L204" s="12"/>
      <c r="M204" s="12"/>
      <c r="N204" s="12"/>
      <c r="O204" s="12"/>
      <c r="P204" s="12"/>
      <c r="Q204" s="12"/>
    </row>
    <row r="205" spans="2:17" ht="12.75">
      <c r="B205" s="12"/>
      <c r="C205" s="12"/>
      <c r="D205" s="12"/>
      <c r="E205" s="12"/>
      <c r="F205" s="12"/>
      <c r="G205" s="12"/>
      <c r="H205" s="12"/>
      <c r="I205" s="12"/>
      <c r="J205" s="12"/>
      <c r="K205" s="12"/>
      <c r="L205" s="12"/>
      <c r="M205" s="12"/>
      <c r="N205" s="12"/>
      <c r="O205" s="12"/>
      <c r="P205" s="12"/>
      <c r="Q205" s="12"/>
    </row>
    <row r="206" spans="2:17" ht="12.75">
      <c r="B206" s="12"/>
      <c r="C206" s="12"/>
      <c r="D206" s="12"/>
      <c r="E206" s="12"/>
      <c r="F206" s="12"/>
      <c r="G206" s="12"/>
      <c r="H206" s="12"/>
      <c r="I206" s="12"/>
      <c r="J206" s="12"/>
      <c r="K206" s="12"/>
      <c r="L206" s="12"/>
      <c r="M206" s="12"/>
      <c r="N206" s="12"/>
      <c r="O206" s="12"/>
      <c r="P206" s="12"/>
      <c r="Q206" s="12"/>
    </row>
    <row r="207" spans="2:17" ht="12.75">
      <c r="B207" s="12"/>
      <c r="C207" s="12"/>
      <c r="D207" s="12"/>
      <c r="E207" s="12"/>
      <c r="F207" s="12"/>
      <c r="G207" s="12"/>
      <c r="H207" s="12"/>
      <c r="I207" s="12"/>
      <c r="J207" s="12"/>
      <c r="K207" s="12"/>
      <c r="L207" s="12"/>
      <c r="M207" s="12"/>
      <c r="N207" s="12"/>
      <c r="O207" s="12"/>
      <c r="P207" s="12"/>
      <c r="Q207" s="12"/>
    </row>
    <row r="208" spans="2:17" ht="12.75">
      <c r="B208" s="12"/>
      <c r="C208" s="12"/>
      <c r="D208" s="12"/>
      <c r="E208" s="12"/>
      <c r="F208" s="12"/>
      <c r="G208" s="12"/>
      <c r="H208" s="12"/>
      <c r="I208" s="12"/>
      <c r="J208" s="12"/>
      <c r="K208" s="12"/>
      <c r="L208" s="12"/>
      <c r="M208" s="12"/>
      <c r="N208" s="12"/>
      <c r="O208" s="12"/>
      <c r="P208" s="12"/>
      <c r="Q208" s="12"/>
    </row>
    <row r="209" spans="2:17" ht="12.75">
      <c r="B209" s="12"/>
      <c r="C209" s="12"/>
      <c r="D209" s="12"/>
      <c r="E209" s="12"/>
      <c r="F209" s="12"/>
      <c r="G209" s="12"/>
      <c r="H209" s="12"/>
      <c r="I209" s="12"/>
      <c r="J209" s="12"/>
      <c r="K209" s="12"/>
      <c r="L209" s="12"/>
      <c r="M209" s="12"/>
      <c r="N209" s="12"/>
      <c r="O209" s="12"/>
      <c r="P209" s="12"/>
      <c r="Q209" s="12"/>
    </row>
    <row r="210" spans="2:17" ht="12.75">
      <c r="B210" s="12"/>
      <c r="C210" s="12"/>
      <c r="D210" s="12"/>
      <c r="E210" s="12"/>
      <c r="F210" s="12"/>
      <c r="G210" s="12"/>
      <c r="H210" s="12"/>
      <c r="I210" s="12"/>
      <c r="J210" s="12"/>
      <c r="K210" s="12"/>
      <c r="L210" s="12"/>
      <c r="M210" s="12"/>
      <c r="N210" s="12"/>
      <c r="O210" s="12"/>
      <c r="P210" s="12"/>
      <c r="Q210" s="12"/>
    </row>
    <row r="211" spans="2:17" ht="12.75">
      <c r="B211" s="12"/>
      <c r="C211" s="12"/>
      <c r="D211" s="12"/>
      <c r="E211" s="12"/>
      <c r="F211" s="12"/>
      <c r="G211" s="12"/>
      <c r="H211" s="12"/>
      <c r="I211" s="12"/>
      <c r="J211" s="12"/>
      <c r="K211" s="12"/>
      <c r="L211" s="12"/>
      <c r="M211" s="12"/>
      <c r="N211" s="12"/>
      <c r="O211" s="12"/>
      <c r="P211" s="12"/>
      <c r="Q211" s="12"/>
    </row>
    <row r="212" spans="2:17" ht="12.75">
      <c r="B212" s="12"/>
      <c r="C212" s="12"/>
      <c r="D212" s="12"/>
      <c r="E212" s="12"/>
      <c r="F212" s="12"/>
      <c r="G212" s="12"/>
      <c r="H212" s="12"/>
      <c r="I212" s="12"/>
      <c r="J212" s="12"/>
      <c r="K212" s="12"/>
      <c r="L212" s="12"/>
      <c r="M212" s="12"/>
      <c r="N212" s="12"/>
      <c r="O212" s="12"/>
      <c r="P212" s="12"/>
      <c r="Q212" s="12"/>
    </row>
    <row r="213" spans="2:17" ht="12.75">
      <c r="B213" s="12"/>
      <c r="C213" s="12"/>
      <c r="D213" s="12"/>
      <c r="E213" s="12"/>
      <c r="F213" s="12"/>
      <c r="G213" s="12"/>
      <c r="H213" s="12"/>
      <c r="I213" s="12"/>
      <c r="J213" s="12"/>
      <c r="K213" s="12"/>
      <c r="L213" s="12"/>
      <c r="M213" s="12"/>
      <c r="N213" s="12"/>
      <c r="O213" s="12"/>
      <c r="P213" s="12"/>
      <c r="Q213" s="12"/>
    </row>
    <row r="214" spans="2:17" ht="12.75">
      <c r="B214" s="12"/>
      <c r="C214" s="12"/>
      <c r="D214" s="12"/>
      <c r="E214" s="12"/>
      <c r="F214" s="12"/>
      <c r="G214" s="12"/>
      <c r="H214" s="12"/>
      <c r="I214" s="12"/>
      <c r="J214" s="12"/>
      <c r="K214" s="12"/>
      <c r="L214" s="12"/>
      <c r="M214" s="12"/>
      <c r="N214" s="12"/>
      <c r="O214" s="12"/>
      <c r="P214" s="12"/>
      <c r="Q214" s="12"/>
    </row>
    <row r="215" spans="2:17" ht="12.75">
      <c r="B215" s="12"/>
      <c r="C215" s="12"/>
      <c r="D215" s="12"/>
      <c r="E215" s="12"/>
      <c r="F215" s="12"/>
      <c r="G215" s="12"/>
      <c r="H215" s="12"/>
      <c r="I215" s="12"/>
      <c r="J215" s="12"/>
      <c r="K215" s="12"/>
      <c r="L215" s="12"/>
      <c r="M215" s="12"/>
      <c r="N215" s="12"/>
      <c r="O215" s="12"/>
      <c r="P215" s="12"/>
      <c r="Q215" s="12"/>
    </row>
    <row r="216" spans="2:17" ht="12.75">
      <c r="B216" s="12"/>
      <c r="C216" s="12"/>
      <c r="D216" s="12"/>
      <c r="E216" s="12"/>
      <c r="F216" s="12"/>
      <c r="G216" s="12"/>
      <c r="H216" s="12"/>
      <c r="I216" s="12"/>
      <c r="J216" s="12"/>
      <c r="K216" s="12"/>
      <c r="L216" s="12"/>
      <c r="M216" s="12"/>
      <c r="N216" s="12"/>
      <c r="O216" s="12"/>
      <c r="P216" s="12"/>
      <c r="Q216" s="12"/>
    </row>
    <row r="217" spans="2:17" ht="12.75">
      <c r="B217" s="12"/>
      <c r="C217" s="12"/>
      <c r="D217" s="12"/>
      <c r="E217" s="12"/>
      <c r="F217" s="12"/>
      <c r="G217" s="12"/>
      <c r="H217" s="12"/>
      <c r="I217" s="12"/>
      <c r="J217" s="12"/>
      <c r="K217" s="12"/>
      <c r="L217" s="12"/>
      <c r="M217" s="12"/>
      <c r="N217" s="12"/>
      <c r="O217" s="12"/>
      <c r="P217" s="12"/>
      <c r="Q217" s="12"/>
    </row>
    <row r="218" spans="2:17" ht="12.75">
      <c r="B218" s="12"/>
      <c r="C218" s="12"/>
      <c r="D218" s="12"/>
      <c r="E218" s="12"/>
      <c r="F218" s="12"/>
      <c r="G218" s="12"/>
      <c r="H218" s="12"/>
      <c r="I218" s="12"/>
      <c r="J218" s="12"/>
      <c r="K218" s="12"/>
      <c r="L218" s="12"/>
      <c r="M218" s="12"/>
      <c r="N218" s="12"/>
      <c r="O218" s="12"/>
      <c r="P218" s="12"/>
      <c r="Q218" s="12"/>
    </row>
    <row r="219" spans="2:17" ht="12.75">
      <c r="B219" s="12"/>
      <c r="C219" s="12"/>
      <c r="D219" s="12"/>
      <c r="E219" s="12"/>
      <c r="F219" s="12"/>
      <c r="G219" s="12"/>
      <c r="H219" s="12"/>
      <c r="I219" s="12"/>
      <c r="J219" s="12"/>
      <c r="K219" s="12"/>
      <c r="L219" s="12"/>
      <c r="M219" s="12"/>
      <c r="N219" s="12"/>
      <c r="O219" s="12"/>
      <c r="P219" s="12"/>
      <c r="Q219" s="12"/>
    </row>
    <row r="220" spans="2:17" ht="12.75">
      <c r="B220" s="12"/>
      <c r="C220" s="12"/>
      <c r="D220" s="12"/>
      <c r="E220" s="12"/>
      <c r="F220" s="12"/>
      <c r="G220" s="12"/>
      <c r="H220" s="12"/>
      <c r="I220" s="12"/>
      <c r="J220" s="12"/>
      <c r="K220" s="12"/>
      <c r="L220" s="12"/>
      <c r="M220" s="12"/>
      <c r="N220" s="12"/>
      <c r="O220" s="12"/>
      <c r="P220" s="12"/>
      <c r="Q220" s="12"/>
    </row>
    <row r="221" spans="2:17" ht="12.75">
      <c r="B221" s="12"/>
      <c r="C221" s="12"/>
      <c r="D221" s="12"/>
      <c r="E221" s="12"/>
      <c r="F221" s="12"/>
      <c r="G221" s="12"/>
      <c r="H221" s="12"/>
      <c r="I221" s="12"/>
      <c r="J221" s="12"/>
      <c r="K221" s="12"/>
      <c r="L221" s="12"/>
      <c r="M221" s="12"/>
      <c r="N221" s="12"/>
      <c r="O221" s="12"/>
      <c r="P221" s="12"/>
      <c r="Q221" s="12"/>
    </row>
    <row r="222" spans="15:17" ht="12.75">
      <c r="O222" s="12"/>
      <c r="P222" s="12"/>
      <c r="Q222" s="12"/>
    </row>
    <row r="223" spans="15:17" ht="12.75">
      <c r="O223" s="12"/>
      <c r="P223" s="12"/>
      <c r="Q223" s="12"/>
    </row>
    <row r="224" spans="15:17" ht="12.75">
      <c r="O224" s="12"/>
      <c r="P224" s="12"/>
      <c r="Q224" s="12"/>
    </row>
    <row r="225" spans="15:17" ht="12.75">
      <c r="O225" s="12"/>
      <c r="P225" s="12"/>
      <c r="Q225" s="12"/>
    </row>
    <row r="226" spans="15:17" ht="12.75">
      <c r="O226" s="12"/>
      <c r="P226" s="12"/>
      <c r="Q226" s="12"/>
    </row>
    <row r="227" spans="15:17" ht="12.75">
      <c r="O227" s="12"/>
      <c r="P227" s="12"/>
      <c r="Q227" s="12"/>
    </row>
    <row r="228" spans="15:17" ht="12.75">
      <c r="O228" s="12"/>
      <c r="P228" s="12"/>
      <c r="Q228" s="12"/>
    </row>
    <row r="229" spans="15:17" ht="12.75">
      <c r="O229" s="12"/>
      <c r="P229" s="12"/>
      <c r="Q229" s="12"/>
    </row>
    <row r="230" spans="15:17" ht="12.75">
      <c r="O230" s="12"/>
      <c r="P230" s="12"/>
      <c r="Q230" s="12"/>
    </row>
    <row r="231" spans="15:17" ht="12.75">
      <c r="O231" s="12"/>
      <c r="P231" s="12"/>
      <c r="Q231" s="12"/>
    </row>
    <row r="232" spans="15:17" ht="12.75">
      <c r="O232" s="12"/>
      <c r="P232" s="12"/>
      <c r="Q232" s="12"/>
    </row>
    <row r="233" spans="15:17" ht="12.75">
      <c r="O233" s="12"/>
      <c r="P233" s="12"/>
      <c r="Q233" s="12"/>
    </row>
  </sheetData>
  <mergeCells count="6">
    <mergeCell ref="A19:M20"/>
    <mergeCell ref="S5:U5"/>
    <mergeCell ref="V5:X5"/>
    <mergeCell ref="A3:M3"/>
    <mergeCell ref="B5:H5"/>
    <mergeCell ref="I5:M5"/>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scale="52" r:id="rId1"/>
</worksheet>
</file>

<file path=xl/worksheets/sheet14.xml><?xml version="1.0" encoding="utf-8"?>
<worksheet xmlns="http://schemas.openxmlformats.org/spreadsheetml/2006/main" xmlns:r="http://schemas.openxmlformats.org/officeDocument/2006/relationships">
  <sheetPr>
    <pageSetUpPr fitToPage="1"/>
  </sheetPr>
  <dimension ref="A1:W239"/>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3" sqref="A3:P26"/>
    </sheetView>
  </sheetViews>
  <sheetFormatPr defaultColWidth="11.421875" defaultRowHeight="12.75"/>
  <cols>
    <col min="1" max="1" width="7.7109375" style="1" customWidth="1"/>
    <col min="2" max="2" width="10.28125" style="1" customWidth="1"/>
    <col min="3" max="6" width="5.7109375" style="1" customWidth="1"/>
    <col min="7" max="7" width="10.7109375" style="1" customWidth="1"/>
    <col min="8" max="9" width="5.7109375" style="1" customWidth="1"/>
    <col min="10" max="10" width="10.7109375" style="1" customWidth="1"/>
    <col min="11" max="11" width="11.7109375" style="1" customWidth="1"/>
    <col min="12" max="12" width="10.7109375" style="1" customWidth="1"/>
    <col min="13" max="14" width="10.28125" style="1" customWidth="1"/>
    <col min="15" max="16" width="10.7109375" style="1" customWidth="1"/>
    <col min="17" max="19" width="9.7109375" style="1" customWidth="1"/>
    <col min="20" max="16384" width="11.421875" style="1" customWidth="1"/>
  </cols>
  <sheetData>
    <row r="1" spans="2:16" ht="12.75">
      <c r="B1" s="2"/>
      <c r="C1" s="2"/>
      <c r="D1" s="2"/>
      <c r="E1" s="2"/>
      <c r="F1" s="2"/>
      <c r="G1" s="2"/>
      <c r="H1" s="2"/>
      <c r="I1" s="2"/>
      <c r="J1" s="2"/>
      <c r="K1" s="2"/>
      <c r="L1" s="2"/>
      <c r="M1" s="2"/>
      <c r="N1" s="2"/>
      <c r="O1" s="2"/>
      <c r="P1" s="2"/>
    </row>
    <row r="2" ht="13.5" thickBot="1"/>
    <row r="3" spans="1:16" ht="19.5" customHeight="1" thickTop="1">
      <c r="A3" s="628" t="s">
        <v>198</v>
      </c>
      <c r="B3" s="629"/>
      <c r="C3" s="629"/>
      <c r="D3" s="629"/>
      <c r="E3" s="629"/>
      <c r="F3" s="629"/>
      <c r="G3" s="629"/>
      <c r="H3" s="629"/>
      <c r="I3" s="629"/>
      <c r="J3" s="629"/>
      <c r="K3" s="629"/>
      <c r="L3" s="629"/>
      <c r="M3" s="629"/>
      <c r="N3" s="629"/>
      <c r="O3" s="629"/>
      <c r="P3" s="630"/>
    </row>
    <row r="4" spans="1:16" ht="9.75" customHeight="1" thickBot="1">
      <c r="A4" s="29"/>
      <c r="B4" s="30"/>
      <c r="C4" s="30"/>
      <c r="D4" s="30"/>
      <c r="E4" s="30"/>
      <c r="F4" s="30"/>
      <c r="G4" s="30"/>
      <c r="H4" s="30"/>
      <c r="I4" s="30"/>
      <c r="J4" s="30"/>
      <c r="K4" s="30"/>
      <c r="L4" s="30"/>
      <c r="M4" s="30"/>
      <c r="N4" s="30"/>
      <c r="O4" s="30"/>
      <c r="P4" s="32"/>
    </row>
    <row r="5" spans="1:23" ht="39.75" customHeight="1" thickBot="1">
      <c r="A5" s="3"/>
      <c r="B5" s="622" t="s">
        <v>98</v>
      </c>
      <c r="C5" s="623"/>
      <c r="D5" s="623"/>
      <c r="E5" s="623"/>
      <c r="F5" s="623"/>
      <c r="G5" s="623"/>
      <c r="H5" s="623"/>
      <c r="I5" s="623"/>
      <c r="J5" s="623"/>
      <c r="K5" s="677" t="s">
        <v>164</v>
      </c>
      <c r="L5" s="623"/>
      <c r="M5" s="623"/>
      <c r="N5" s="623"/>
      <c r="O5" s="623"/>
      <c r="P5" s="678"/>
      <c r="U5" s="679" t="s">
        <v>367</v>
      </c>
      <c r="V5" s="680"/>
      <c r="W5" s="680"/>
    </row>
    <row r="6" spans="1:23" ht="90" customHeight="1">
      <c r="A6" s="18" t="s">
        <v>379</v>
      </c>
      <c r="B6" s="48" t="s">
        <v>99</v>
      </c>
      <c r="C6" s="681" t="s">
        <v>255</v>
      </c>
      <c r="D6" s="682"/>
      <c r="E6" s="682" t="s">
        <v>256</v>
      </c>
      <c r="F6" s="682"/>
      <c r="G6" s="38" t="s">
        <v>96</v>
      </c>
      <c r="H6" s="682" t="s">
        <v>257</v>
      </c>
      <c r="I6" s="682"/>
      <c r="J6" s="38" t="s">
        <v>97</v>
      </c>
      <c r="K6" s="66" t="s">
        <v>100</v>
      </c>
      <c r="L6" s="48" t="s">
        <v>101</v>
      </c>
      <c r="M6" s="173" t="s">
        <v>258</v>
      </c>
      <c r="N6" s="173" t="s">
        <v>259</v>
      </c>
      <c r="O6" s="48" t="s">
        <v>102</v>
      </c>
      <c r="P6" s="134" t="s">
        <v>103</v>
      </c>
      <c r="U6" s="58" t="s">
        <v>487</v>
      </c>
      <c r="V6" s="58" t="s">
        <v>488</v>
      </c>
      <c r="W6" s="58" t="s">
        <v>489</v>
      </c>
    </row>
    <row r="7" spans="1:23" ht="19.5" customHeight="1">
      <c r="A7" s="9">
        <v>2005</v>
      </c>
      <c r="B7" s="23">
        <f>U7+H7</f>
        <v>153.341</v>
      </c>
      <c r="C7" s="6">
        <f>V7</f>
        <v>26.226</v>
      </c>
      <c r="D7" s="88">
        <f aca="true" t="shared" si="0" ref="D7:D12">C7/B7</f>
        <v>0.1710305789058373</v>
      </c>
      <c r="E7" s="17">
        <f>'CN15'!H8</f>
        <v>22.067</v>
      </c>
      <c r="F7" s="88">
        <f aca="true" t="shared" si="1" ref="F7:F12">E7/B7</f>
        <v>0.14390802199020483</v>
      </c>
      <c r="G7" s="23">
        <f aca="true" t="shared" si="2" ref="G7:G12">B7-C7-E7</f>
        <v>105.048</v>
      </c>
      <c r="H7" s="17">
        <f>'CN8'!I9</f>
        <v>12.258</v>
      </c>
      <c r="I7" s="88">
        <f aca="true" t="shared" si="3" ref="I7:I12">H7/G7</f>
        <v>0.1166895133653187</v>
      </c>
      <c r="J7" s="23">
        <f aca="true" t="shared" si="4" ref="J7:J12">G7-H7</f>
        <v>92.79</v>
      </c>
      <c r="K7" s="67">
        <f aca="true" t="shared" si="5" ref="K7:P7">K$8*$B7/$B$8</f>
        <v>170.79360106753734</v>
      </c>
      <c r="L7" s="86">
        <f t="shared" si="5"/>
        <v>111.85884398424986</v>
      </c>
      <c r="M7" s="155">
        <f t="shared" si="5"/>
        <v>75.09915649265686</v>
      </c>
      <c r="N7" s="155">
        <f t="shared" si="5"/>
        <v>36.75968749159299</v>
      </c>
      <c r="O7" s="86">
        <f t="shared" si="5"/>
        <v>30.28773985961823</v>
      </c>
      <c r="P7" s="204">
        <f t="shared" si="5"/>
        <v>28.647017223669245</v>
      </c>
      <c r="Q7" s="27"/>
      <c r="R7" s="27"/>
      <c r="S7" s="27"/>
      <c r="U7" s="59">
        <v>141.083</v>
      </c>
      <c r="V7" s="59">
        <f>U7-W7</f>
        <v>26.226</v>
      </c>
      <c r="W7" s="59">
        <v>114.857</v>
      </c>
    </row>
    <row r="8" spans="1:23" ht="19.5" customHeight="1">
      <c r="A8" s="9">
        <f>A7+1</f>
        <v>2006</v>
      </c>
      <c r="B8" s="23">
        <f>U8+H8</f>
        <v>163.554</v>
      </c>
      <c r="C8" s="6">
        <f>V8</f>
        <v>28.802000000000007</v>
      </c>
      <c r="D8" s="88">
        <f t="shared" si="0"/>
        <v>0.17610085965491523</v>
      </c>
      <c r="E8" s="17">
        <f>'CN15'!H9</f>
        <v>27.820999999999998</v>
      </c>
      <c r="F8" s="88">
        <f t="shared" si="1"/>
        <v>0.17010284065201706</v>
      </c>
      <c r="G8" s="23">
        <f t="shared" si="2"/>
        <v>106.93100000000001</v>
      </c>
      <c r="H8" s="17">
        <f>'CN8'!I10</f>
        <v>12.861</v>
      </c>
      <c r="I8" s="88">
        <f t="shared" si="3"/>
        <v>0.12027382143625327</v>
      </c>
      <c r="J8" s="23">
        <f t="shared" si="4"/>
        <v>94.07000000000001</v>
      </c>
      <c r="K8" s="67">
        <f>L8+O8+P8</f>
        <v>182.169</v>
      </c>
      <c r="L8" s="60">
        <v>119.309</v>
      </c>
      <c r="M8" s="59">
        <f>L8-N8</f>
        <v>80.101</v>
      </c>
      <c r="N8" s="59">
        <v>39.208</v>
      </c>
      <c r="O8" s="60">
        <v>32.305</v>
      </c>
      <c r="P8" s="183">
        <v>30.555</v>
      </c>
      <c r="Q8" s="27"/>
      <c r="R8" s="27"/>
      <c r="S8" s="27"/>
      <c r="U8" s="59">
        <v>150.693</v>
      </c>
      <c r="V8" s="59">
        <f>U8-W8</f>
        <v>28.802000000000007</v>
      </c>
      <c r="W8" s="59">
        <v>121.891</v>
      </c>
    </row>
    <row r="9" spans="1:23" ht="19.5" customHeight="1">
      <c r="A9" s="9">
        <f>A8+1</f>
        <v>2007</v>
      </c>
      <c r="B9" s="23">
        <f>U9+H9</f>
        <v>176.073</v>
      </c>
      <c r="C9" s="6">
        <f>V9</f>
        <v>30.78200000000001</v>
      </c>
      <c r="D9" s="88">
        <f t="shared" si="0"/>
        <v>0.17482521454169583</v>
      </c>
      <c r="E9" s="17">
        <f>'CN15'!H10</f>
        <v>37.633</v>
      </c>
      <c r="F9" s="88">
        <f t="shared" si="1"/>
        <v>0.2137352120995269</v>
      </c>
      <c r="G9" s="23">
        <f t="shared" si="2"/>
        <v>107.65799999999999</v>
      </c>
      <c r="H9" s="17">
        <f>'CN8'!I11</f>
        <v>13.407</v>
      </c>
      <c r="I9" s="88">
        <f t="shared" si="3"/>
        <v>0.12453324416206879</v>
      </c>
      <c r="J9" s="23">
        <f t="shared" si="4"/>
        <v>94.25099999999999</v>
      </c>
      <c r="K9" s="67">
        <f aca="true" t="shared" si="6" ref="K9:P14">K$8*$B9/$B$8</f>
        <v>196.11285775340255</v>
      </c>
      <c r="L9" s="60">
        <f t="shared" si="6"/>
        <v>128.44133165193148</v>
      </c>
      <c r="M9" s="59">
        <f t="shared" si="6"/>
        <v>86.23221304890129</v>
      </c>
      <c r="N9" s="59">
        <f t="shared" si="6"/>
        <v>42.20911860303019</v>
      </c>
      <c r="O9" s="60">
        <f t="shared" si="6"/>
        <v>34.77773863678051</v>
      </c>
      <c r="P9" s="183">
        <f t="shared" si="6"/>
        <v>32.89378746469056</v>
      </c>
      <c r="Q9" s="27"/>
      <c r="R9" s="27"/>
      <c r="S9" s="27"/>
      <c r="U9" s="59">
        <v>162.666</v>
      </c>
      <c r="V9" s="59">
        <f>U9-W9</f>
        <v>30.78200000000001</v>
      </c>
      <c r="W9" s="59">
        <v>131.884</v>
      </c>
    </row>
    <row r="10" spans="1:23" ht="19.5" customHeight="1">
      <c r="A10" s="9">
        <v>2008</v>
      </c>
      <c r="B10" s="23">
        <f>U10+H10</f>
        <v>184.983</v>
      </c>
      <c r="C10" s="6">
        <f>V10</f>
        <v>34.09100000000001</v>
      </c>
      <c r="D10" s="88">
        <f t="shared" si="0"/>
        <v>0.1842926106723321</v>
      </c>
      <c r="E10" s="17">
        <f>'CN15'!H11</f>
        <v>47.09</v>
      </c>
      <c r="F10" s="88">
        <f t="shared" si="1"/>
        <v>0.25456393290194235</v>
      </c>
      <c r="G10" s="23">
        <f t="shared" si="2"/>
        <v>103.80199999999999</v>
      </c>
      <c r="H10" s="17">
        <f>'CN8'!I12</f>
        <v>13.951</v>
      </c>
      <c r="I10" s="88">
        <f t="shared" si="3"/>
        <v>0.13440010789772838</v>
      </c>
      <c r="J10" s="23">
        <f t="shared" si="4"/>
        <v>89.851</v>
      </c>
      <c r="K10" s="67">
        <f t="shared" si="6"/>
        <v>206.03695493231595</v>
      </c>
      <c r="L10" s="60">
        <f t="shared" si="6"/>
        <v>134.94097819068932</v>
      </c>
      <c r="M10" s="59">
        <f t="shared" si="6"/>
        <v>90.59590889247588</v>
      </c>
      <c r="N10" s="59">
        <f t="shared" si="6"/>
        <v>44.34506929821343</v>
      </c>
      <c r="O10" s="60">
        <f t="shared" si="6"/>
        <v>36.537631699622146</v>
      </c>
      <c r="P10" s="183">
        <f t="shared" si="6"/>
        <v>34.558345042004476</v>
      </c>
      <c r="Q10" s="27"/>
      <c r="R10" s="27"/>
      <c r="S10" s="27"/>
      <c r="U10" s="59">
        <v>171.032</v>
      </c>
      <c r="V10" s="59">
        <f>U10-W10</f>
        <v>34.09100000000001</v>
      </c>
      <c r="W10" s="59">
        <v>136.941</v>
      </c>
    </row>
    <row r="11" spans="1:23" ht="19.5" customHeight="1">
      <c r="A11" s="9">
        <v>2009</v>
      </c>
      <c r="B11" s="23">
        <f>U11+H11</f>
        <v>182.66</v>
      </c>
      <c r="C11" s="6">
        <f>V11</f>
        <v>34.08500000000001</v>
      </c>
      <c r="D11" s="88">
        <f t="shared" si="0"/>
        <v>0.18660352567611962</v>
      </c>
      <c r="E11" s="17">
        <f>'CN15'!H12</f>
        <v>31.499</v>
      </c>
      <c r="F11" s="88">
        <f t="shared" si="1"/>
        <v>0.17244607467425818</v>
      </c>
      <c r="G11" s="23">
        <f t="shared" si="2"/>
        <v>117.076</v>
      </c>
      <c r="H11" s="17">
        <f>'CN8'!I13</f>
        <v>15.208</v>
      </c>
      <c r="I11" s="88">
        <f t="shared" si="3"/>
        <v>0.12989852745225325</v>
      </c>
      <c r="J11" s="23">
        <f t="shared" si="4"/>
        <v>101.868</v>
      </c>
      <c r="K11" s="67">
        <f t="shared" si="6"/>
        <v>203.44956124582708</v>
      </c>
      <c r="L11" s="60">
        <f t="shared" si="6"/>
        <v>133.2464014331658</v>
      </c>
      <c r="M11" s="59">
        <f t="shared" si="6"/>
        <v>89.45821355637892</v>
      </c>
      <c r="N11" s="59">
        <f t="shared" si="6"/>
        <v>43.78818787678687</v>
      </c>
      <c r="O11" s="60">
        <f t="shared" si="6"/>
        <v>36.07879538256478</v>
      </c>
      <c r="P11" s="183">
        <f t="shared" si="6"/>
        <v>34.124364430096485</v>
      </c>
      <c r="Q11" s="8"/>
      <c r="R11" s="27"/>
      <c r="S11" s="27"/>
      <c r="U11" s="59">
        <v>167.452</v>
      </c>
      <c r="V11" s="59">
        <f>U11-W11</f>
        <v>34.08500000000001</v>
      </c>
      <c r="W11" s="59">
        <v>133.367</v>
      </c>
    </row>
    <row r="12" spans="1:19" ht="19.5" customHeight="1" thickBot="1">
      <c r="A12" s="10">
        <v>2010</v>
      </c>
      <c r="B12" s="230">
        <f aca="true" t="shared" si="7" ref="B12:C14">B11*(1+B24)</f>
        <v>188.68777999999998</v>
      </c>
      <c r="C12" s="185">
        <f t="shared" si="7"/>
        <v>34.800785000000005</v>
      </c>
      <c r="D12" s="90">
        <f t="shared" si="0"/>
        <v>0.18443581773022083</v>
      </c>
      <c r="E12" s="185">
        <f>'CN15'!H13</f>
        <v>32.160478999999995</v>
      </c>
      <c r="F12" s="90">
        <f t="shared" si="1"/>
        <v>0.17044282888907802</v>
      </c>
      <c r="G12" s="230">
        <f t="shared" si="2"/>
        <v>121.72651599999996</v>
      </c>
      <c r="H12" s="185">
        <f>'CN8'!I14</f>
        <v>15.263441558374401</v>
      </c>
      <c r="I12" s="90">
        <f t="shared" si="3"/>
        <v>0.12539126280731147</v>
      </c>
      <c r="J12" s="230">
        <f t="shared" si="4"/>
        <v>106.46307444162557</v>
      </c>
      <c r="K12" s="256">
        <f t="shared" si="6"/>
        <v>210.16339676693934</v>
      </c>
      <c r="L12" s="85">
        <f t="shared" si="6"/>
        <v>137.64353268046025</v>
      </c>
      <c r="M12" s="87">
        <f t="shared" si="6"/>
        <v>92.41033460373943</v>
      </c>
      <c r="N12" s="87">
        <f t="shared" si="6"/>
        <v>45.23319807672083</v>
      </c>
      <c r="O12" s="85">
        <f t="shared" si="6"/>
        <v>37.269395630189415</v>
      </c>
      <c r="P12" s="257">
        <f t="shared" si="6"/>
        <v>35.25046845628966</v>
      </c>
      <c r="Q12" s="8"/>
      <c r="R12" s="27"/>
      <c r="S12" s="27"/>
    </row>
    <row r="13" spans="1:19" ht="19.5" customHeight="1" thickTop="1">
      <c r="A13" s="396">
        <v>2011</v>
      </c>
      <c r="B13" s="397">
        <f t="shared" si="7"/>
        <v>196.80135453999995</v>
      </c>
      <c r="C13" s="398">
        <f t="shared" si="7"/>
        <v>35.84480855</v>
      </c>
      <c r="D13" s="494">
        <f>C13/B13</f>
        <v>0.18213700121009346</v>
      </c>
      <c r="E13" s="398">
        <f>'CN15'!H14</f>
        <v>33.125293369999994</v>
      </c>
      <c r="F13" s="494">
        <f>E13/B13</f>
        <v>0.1683184216258393</v>
      </c>
      <c r="G13" s="397">
        <f>B13-C13-E13</f>
        <v>127.83125261999994</v>
      </c>
      <c r="H13" s="398">
        <f>'CN8'!I15</f>
        <v>15.856373423810526</v>
      </c>
      <c r="I13" s="494">
        <f>H13/G13</f>
        <v>0.12404144603781896</v>
      </c>
      <c r="J13" s="397">
        <f>G13-H13</f>
        <v>111.97487919618942</v>
      </c>
      <c r="K13" s="495">
        <f t="shared" si="6"/>
        <v>219.2004228279177</v>
      </c>
      <c r="L13" s="488">
        <f t="shared" si="6"/>
        <v>143.56220458572002</v>
      </c>
      <c r="M13" s="487">
        <f t="shared" si="6"/>
        <v>96.3839789917002</v>
      </c>
      <c r="N13" s="487">
        <f t="shared" si="6"/>
        <v>47.17822559401982</v>
      </c>
      <c r="O13" s="488">
        <f t="shared" si="6"/>
        <v>38.87197964228755</v>
      </c>
      <c r="P13" s="496">
        <f t="shared" si="6"/>
        <v>36.76623859991011</v>
      </c>
      <c r="Q13" s="8"/>
      <c r="R13" s="27"/>
      <c r="S13" s="27"/>
    </row>
    <row r="14" spans="1:19" ht="19.5" customHeight="1" thickBot="1">
      <c r="A14" s="10">
        <v>2012</v>
      </c>
      <c r="B14" s="230">
        <f t="shared" si="7"/>
        <v>202.70539517619994</v>
      </c>
      <c r="C14" s="185">
        <f t="shared" si="7"/>
        <v>36.920152806500006</v>
      </c>
      <c r="D14" s="90">
        <f>C14/B14</f>
        <v>0.1821370012100935</v>
      </c>
      <c r="E14" s="185">
        <f>'CN15'!H15</f>
        <v>34.119052171099995</v>
      </c>
      <c r="F14" s="90">
        <f>E14/B14</f>
        <v>0.1683184216258393</v>
      </c>
      <c r="G14" s="230">
        <f>B14-C14-E14</f>
        <v>131.66619019859996</v>
      </c>
      <c r="H14" s="185">
        <f>'CN8'!I16</f>
        <v>16.332064626524836</v>
      </c>
      <c r="I14" s="90">
        <f>H14/G14</f>
        <v>0.1240414460378189</v>
      </c>
      <c r="J14" s="230">
        <f>G14-H14</f>
        <v>115.33412557207512</v>
      </c>
      <c r="K14" s="256">
        <f t="shared" si="6"/>
        <v>225.77643551275523</v>
      </c>
      <c r="L14" s="85">
        <f t="shared" si="6"/>
        <v>147.8690707232916</v>
      </c>
      <c r="M14" s="87">
        <f t="shared" si="6"/>
        <v>99.27549836145121</v>
      </c>
      <c r="N14" s="87">
        <f t="shared" si="6"/>
        <v>48.593572361840415</v>
      </c>
      <c r="O14" s="85">
        <f t="shared" si="6"/>
        <v>40.03813903155618</v>
      </c>
      <c r="P14" s="257">
        <f t="shared" si="6"/>
        <v>37.86922575790741</v>
      </c>
      <c r="Q14" s="8"/>
      <c r="R14" s="27"/>
      <c r="S14" s="27"/>
    </row>
    <row r="15" spans="2:19" ht="9.75" customHeight="1" thickBot="1" thickTop="1">
      <c r="B15" s="12"/>
      <c r="C15" s="12"/>
      <c r="D15" s="12"/>
      <c r="E15" s="12"/>
      <c r="F15" s="12"/>
      <c r="G15" s="12"/>
      <c r="H15" s="12"/>
      <c r="I15" s="12"/>
      <c r="J15" s="12"/>
      <c r="K15" s="12"/>
      <c r="L15" s="12"/>
      <c r="M15" s="12"/>
      <c r="N15" s="12"/>
      <c r="O15" s="12"/>
      <c r="P15" s="12"/>
      <c r="Q15" s="8"/>
      <c r="R15" s="8"/>
      <c r="S15" s="8"/>
    </row>
    <row r="16" spans="1:19" ht="13.5" thickTop="1">
      <c r="A16" s="412" t="s">
        <v>122</v>
      </c>
      <c r="B16" s="407"/>
      <c r="C16" s="407"/>
      <c r="D16" s="407"/>
      <c r="E16" s="407"/>
      <c r="F16" s="407"/>
      <c r="G16" s="408"/>
      <c r="H16" s="407"/>
      <c r="I16" s="407"/>
      <c r="J16" s="407"/>
      <c r="K16" s="407"/>
      <c r="L16" s="407"/>
      <c r="M16" s="407"/>
      <c r="N16" s="407"/>
      <c r="O16" s="407"/>
      <c r="P16" s="409"/>
      <c r="Q16" s="8"/>
      <c r="R16" s="8"/>
      <c r="S16" s="8"/>
    </row>
    <row r="17" spans="1:19" ht="13.5" thickBot="1">
      <c r="A17" s="469" t="s">
        <v>28</v>
      </c>
      <c r="B17" s="410"/>
      <c r="C17" s="410"/>
      <c r="D17" s="410"/>
      <c r="E17" s="410"/>
      <c r="F17" s="410"/>
      <c r="G17" s="470"/>
      <c r="H17" s="410"/>
      <c r="I17" s="410"/>
      <c r="J17" s="410"/>
      <c r="K17" s="410"/>
      <c r="L17" s="410"/>
      <c r="M17" s="410"/>
      <c r="N17" s="410"/>
      <c r="O17" s="410"/>
      <c r="P17" s="411"/>
      <c r="Q17" s="8"/>
      <c r="R17" s="8"/>
      <c r="S17" s="8"/>
    </row>
    <row r="18" spans="1:19" ht="9.75" customHeight="1" thickBot="1" thickTop="1">
      <c r="A18" s="28"/>
      <c r="B18" s="12"/>
      <c r="C18" s="12"/>
      <c r="D18" s="12"/>
      <c r="E18" s="12"/>
      <c r="F18" s="12"/>
      <c r="G18" s="12"/>
      <c r="H18" s="12"/>
      <c r="I18" s="12"/>
      <c r="J18" s="12"/>
      <c r="K18" s="12"/>
      <c r="L18" s="12"/>
      <c r="M18" s="12"/>
      <c r="N18" s="12"/>
      <c r="O18" s="12"/>
      <c r="P18" s="12"/>
      <c r="Q18" s="8"/>
      <c r="R18" s="8"/>
      <c r="S18" s="8"/>
    </row>
    <row r="19" spans="1:19" ht="13.5" thickTop="1">
      <c r="A19" s="603" t="s">
        <v>92</v>
      </c>
      <c r="B19" s="604"/>
      <c r="C19" s="604"/>
      <c r="D19" s="604"/>
      <c r="E19" s="604"/>
      <c r="F19" s="604"/>
      <c r="G19" s="604"/>
      <c r="H19" s="604"/>
      <c r="I19" s="604"/>
      <c r="J19" s="604"/>
      <c r="K19" s="604"/>
      <c r="L19" s="604"/>
      <c r="M19" s="604"/>
      <c r="N19" s="604"/>
      <c r="O19" s="604"/>
      <c r="P19" s="605"/>
      <c r="Q19" s="8"/>
      <c r="R19" s="8"/>
      <c r="S19" s="8"/>
    </row>
    <row r="20" spans="1:19" ht="12.75">
      <c r="A20" s="676"/>
      <c r="B20" s="607"/>
      <c r="C20" s="607"/>
      <c r="D20" s="607"/>
      <c r="E20" s="607"/>
      <c r="F20" s="607"/>
      <c r="G20" s="607"/>
      <c r="H20" s="607"/>
      <c r="I20" s="607"/>
      <c r="J20" s="607"/>
      <c r="K20" s="607"/>
      <c r="L20" s="607"/>
      <c r="M20" s="607"/>
      <c r="N20" s="607"/>
      <c r="O20" s="607"/>
      <c r="P20" s="608"/>
      <c r="Q20" s="8"/>
      <c r="R20" s="8"/>
      <c r="S20" s="8"/>
    </row>
    <row r="21" spans="1:19" ht="12.75">
      <c r="A21" s="676"/>
      <c r="B21" s="607"/>
      <c r="C21" s="607"/>
      <c r="D21" s="607"/>
      <c r="E21" s="607"/>
      <c r="F21" s="607"/>
      <c r="G21" s="607"/>
      <c r="H21" s="607"/>
      <c r="I21" s="607"/>
      <c r="J21" s="607"/>
      <c r="K21" s="607"/>
      <c r="L21" s="607"/>
      <c r="M21" s="607"/>
      <c r="N21" s="607"/>
      <c r="O21" s="607"/>
      <c r="P21" s="608"/>
      <c r="Q21" s="8"/>
      <c r="R21" s="8"/>
      <c r="S21" s="8"/>
    </row>
    <row r="22" spans="1:19" ht="13.5" thickBot="1">
      <c r="A22" s="601"/>
      <c r="B22" s="636"/>
      <c r="C22" s="636"/>
      <c r="D22" s="636"/>
      <c r="E22" s="636"/>
      <c r="F22" s="636"/>
      <c r="G22" s="636"/>
      <c r="H22" s="636"/>
      <c r="I22" s="636"/>
      <c r="J22" s="636"/>
      <c r="K22" s="636"/>
      <c r="L22" s="636"/>
      <c r="M22" s="636"/>
      <c r="N22" s="636"/>
      <c r="O22" s="636"/>
      <c r="P22" s="637"/>
      <c r="Q22" s="8"/>
      <c r="R22" s="8"/>
      <c r="S22" s="8"/>
    </row>
    <row r="23" spans="1:19" ht="14.25" thickBot="1" thickTop="1">
      <c r="A23" s="28"/>
      <c r="B23" s="12"/>
      <c r="C23" s="12"/>
      <c r="D23" s="12"/>
      <c r="E23" s="12"/>
      <c r="F23" s="12"/>
      <c r="G23" s="12"/>
      <c r="H23" s="12"/>
      <c r="I23" s="12"/>
      <c r="J23" s="12"/>
      <c r="K23" s="12"/>
      <c r="L23" s="12"/>
      <c r="M23" s="12"/>
      <c r="N23" s="12"/>
      <c r="O23" s="12"/>
      <c r="P23" s="12"/>
      <c r="Q23" s="8"/>
      <c r="R23" s="8"/>
      <c r="S23" s="8"/>
    </row>
    <row r="24" spans="1:19" ht="14.25" thickBot="1" thickTop="1">
      <c r="A24" s="194">
        <v>2010</v>
      </c>
      <c r="B24" s="259">
        <f>'CN2'!F20</f>
        <v>0.033</v>
      </c>
      <c r="C24" s="259">
        <f>'CN1'!$B18</f>
        <v>0.021</v>
      </c>
      <c r="D24" s="259"/>
      <c r="E24" s="259"/>
      <c r="F24" s="259"/>
      <c r="G24" s="259"/>
      <c r="H24" s="259"/>
      <c r="I24" s="259"/>
      <c r="J24" s="259"/>
      <c r="K24" s="259"/>
      <c r="L24" s="259"/>
      <c r="M24" s="259"/>
      <c r="N24" s="259"/>
      <c r="O24" s="195"/>
      <c r="P24" s="460"/>
      <c r="Q24" s="8"/>
      <c r="R24" s="8"/>
      <c r="S24" s="8"/>
    </row>
    <row r="25" spans="1:19" ht="14.25" thickBot="1" thickTop="1">
      <c r="A25" s="194">
        <v>2011</v>
      </c>
      <c r="B25" s="259">
        <f>'CN2'!F21</f>
        <v>0.043</v>
      </c>
      <c r="C25" s="259">
        <f>'CN1'!$B19</f>
        <v>0.03</v>
      </c>
      <c r="D25" s="259"/>
      <c r="E25" s="259"/>
      <c r="F25" s="259"/>
      <c r="G25" s="259"/>
      <c r="H25" s="259"/>
      <c r="I25" s="259"/>
      <c r="J25" s="259"/>
      <c r="K25" s="259"/>
      <c r="L25" s="259"/>
      <c r="M25" s="259"/>
      <c r="N25" s="259"/>
      <c r="O25" s="195"/>
      <c r="P25" s="460"/>
      <c r="Q25" s="8"/>
      <c r="R25" s="8"/>
      <c r="S25" s="8"/>
    </row>
    <row r="26" spans="1:19" ht="14.25" thickBot="1" thickTop="1">
      <c r="A26" s="194">
        <v>2012</v>
      </c>
      <c r="B26" s="259">
        <f>'CN2'!F22</f>
        <v>0.03</v>
      </c>
      <c r="C26" s="259">
        <f>'CN1'!$B20</f>
        <v>0.03</v>
      </c>
      <c r="D26" s="259"/>
      <c r="E26" s="259"/>
      <c r="F26" s="259"/>
      <c r="G26" s="259"/>
      <c r="H26" s="259"/>
      <c r="I26" s="259"/>
      <c r="J26" s="259"/>
      <c r="K26" s="259"/>
      <c r="L26" s="259"/>
      <c r="M26" s="259"/>
      <c r="N26" s="259"/>
      <c r="O26" s="195"/>
      <c r="P26" s="460"/>
      <c r="Q26" s="8"/>
      <c r="R26" s="8"/>
      <c r="S26" s="8"/>
    </row>
    <row r="27" spans="2:19" ht="13.5" thickTop="1">
      <c r="B27" s="12"/>
      <c r="C27" s="12"/>
      <c r="D27" s="12"/>
      <c r="E27" s="12"/>
      <c r="F27" s="12"/>
      <c r="G27" s="12"/>
      <c r="H27" s="12"/>
      <c r="I27" s="12"/>
      <c r="J27" s="12"/>
      <c r="K27" s="12"/>
      <c r="L27" s="12"/>
      <c r="M27" s="12"/>
      <c r="N27" s="12"/>
      <c r="O27" s="12"/>
      <c r="P27" s="12"/>
      <c r="Q27" s="8"/>
      <c r="R27" s="8"/>
      <c r="S27" s="8"/>
    </row>
    <row r="28" spans="2:19" ht="12.75">
      <c r="B28" s="12"/>
      <c r="C28" s="12"/>
      <c r="D28" s="12"/>
      <c r="E28" s="12"/>
      <c r="F28" s="12"/>
      <c r="G28" s="12"/>
      <c r="H28" s="12"/>
      <c r="I28" s="12"/>
      <c r="J28" s="12"/>
      <c r="K28" s="12"/>
      <c r="L28" s="12"/>
      <c r="M28" s="12"/>
      <c r="N28" s="12"/>
      <c r="O28" s="12"/>
      <c r="P28" s="12"/>
      <c r="Q28" s="8"/>
      <c r="R28" s="8"/>
      <c r="S28" s="8"/>
    </row>
    <row r="29" spans="2:19" ht="12.75">
      <c r="B29" s="12"/>
      <c r="C29" s="12"/>
      <c r="D29" s="12"/>
      <c r="E29" s="12"/>
      <c r="F29" s="12"/>
      <c r="G29" s="12"/>
      <c r="H29" s="12"/>
      <c r="I29" s="12"/>
      <c r="J29" s="12"/>
      <c r="K29" s="12"/>
      <c r="L29" s="12"/>
      <c r="M29" s="12"/>
      <c r="N29" s="12"/>
      <c r="O29" s="12"/>
      <c r="P29" s="12"/>
      <c r="Q29" s="8"/>
      <c r="R29" s="8"/>
      <c r="S29" s="8"/>
    </row>
    <row r="30" spans="2:19" ht="12.75">
      <c r="B30" s="12"/>
      <c r="C30" s="12"/>
      <c r="D30" s="12"/>
      <c r="E30" s="12"/>
      <c r="F30" s="12"/>
      <c r="G30" s="12"/>
      <c r="H30" s="12"/>
      <c r="I30" s="12"/>
      <c r="J30" s="12"/>
      <c r="K30" s="12"/>
      <c r="L30" s="12"/>
      <c r="M30" s="12"/>
      <c r="N30" s="12"/>
      <c r="O30" s="12"/>
      <c r="P30" s="12"/>
      <c r="Q30" s="8"/>
      <c r="R30" s="8"/>
      <c r="S30" s="8"/>
    </row>
    <row r="31" spans="2:19" ht="12.75">
      <c r="B31" s="12"/>
      <c r="C31" s="12"/>
      <c r="D31" s="12"/>
      <c r="E31" s="12"/>
      <c r="F31" s="12"/>
      <c r="G31" s="12"/>
      <c r="H31" s="12"/>
      <c r="I31" s="12"/>
      <c r="J31" s="12"/>
      <c r="K31" s="12"/>
      <c r="L31" s="12"/>
      <c r="M31" s="12"/>
      <c r="N31" s="12"/>
      <c r="O31" s="12"/>
      <c r="P31" s="12"/>
      <c r="Q31" s="8"/>
      <c r="R31" s="8"/>
      <c r="S31" s="8"/>
    </row>
    <row r="32" spans="2:19" ht="12.75">
      <c r="B32" s="12"/>
      <c r="C32" s="12"/>
      <c r="D32" s="12"/>
      <c r="E32" s="12"/>
      <c r="F32" s="12"/>
      <c r="G32" s="12"/>
      <c r="H32" s="12"/>
      <c r="I32" s="12"/>
      <c r="J32" s="12"/>
      <c r="K32" s="12"/>
      <c r="L32" s="12"/>
      <c r="M32" s="12"/>
      <c r="N32" s="12"/>
      <c r="O32" s="12"/>
      <c r="P32" s="12"/>
      <c r="Q32" s="8"/>
      <c r="R32" s="8"/>
      <c r="S32" s="8"/>
    </row>
    <row r="33" spans="2:19" ht="12.75">
      <c r="B33" s="12"/>
      <c r="C33" s="12"/>
      <c r="D33" s="12"/>
      <c r="E33" s="12"/>
      <c r="F33" s="12"/>
      <c r="G33" s="12"/>
      <c r="H33" s="12"/>
      <c r="I33" s="12"/>
      <c r="J33" s="12"/>
      <c r="K33" s="12"/>
      <c r="L33" s="12"/>
      <c r="M33" s="12"/>
      <c r="N33" s="12"/>
      <c r="O33" s="12"/>
      <c r="P33" s="12"/>
      <c r="Q33" s="8"/>
      <c r="R33" s="8"/>
      <c r="S33" s="8"/>
    </row>
    <row r="34" spans="2:19" ht="12.75">
      <c r="B34" s="12"/>
      <c r="C34" s="12"/>
      <c r="D34" s="12"/>
      <c r="E34" s="12"/>
      <c r="F34" s="12"/>
      <c r="G34" s="12"/>
      <c r="H34" s="12"/>
      <c r="I34" s="12"/>
      <c r="J34" s="12"/>
      <c r="K34" s="12"/>
      <c r="L34" s="12"/>
      <c r="M34" s="12"/>
      <c r="N34" s="12"/>
      <c r="O34" s="12"/>
      <c r="P34" s="12"/>
      <c r="Q34" s="12"/>
      <c r="R34" s="12"/>
      <c r="S34" s="12"/>
    </row>
    <row r="35" spans="2:19" ht="12.75">
      <c r="B35" s="12"/>
      <c r="C35" s="12"/>
      <c r="D35" s="12"/>
      <c r="E35" s="12"/>
      <c r="F35" s="12"/>
      <c r="G35" s="12"/>
      <c r="H35" s="12"/>
      <c r="I35" s="12"/>
      <c r="J35" s="12"/>
      <c r="K35" s="12"/>
      <c r="L35" s="12"/>
      <c r="M35" s="12"/>
      <c r="N35" s="12"/>
      <c r="O35" s="12"/>
      <c r="P35" s="12"/>
      <c r="Q35" s="12"/>
      <c r="R35" s="12"/>
      <c r="S35" s="12"/>
    </row>
    <row r="36" spans="2:19" ht="12.75">
      <c r="B36" s="12"/>
      <c r="C36" s="12"/>
      <c r="D36" s="12"/>
      <c r="E36" s="12"/>
      <c r="F36" s="12"/>
      <c r="G36" s="12"/>
      <c r="H36" s="12"/>
      <c r="I36" s="12"/>
      <c r="J36" s="12"/>
      <c r="K36" s="12"/>
      <c r="L36" s="12"/>
      <c r="M36" s="12"/>
      <c r="N36" s="12"/>
      <c r="O36" s="12"/>
      <c r="P36" s="12"/>
      <c r="Q36" s="12"/>
      <c r="R36" s="12"/>
      <c r="S36" s="12"/>
    </row>
    <row r="37" spans="2:19" ht="12.75">
      <c r="B37" s="12"/>
      <c r="C37" s="12"/>
      <c r="D37" s="12"/>
      <c r="E37" s="12"/>
      <c r="F37" s="12"/>
      <c r="G37" s="12"/>
      <c r="H37" s="12"/>
      <c r="I37" s="12"/>
      <c r="J37" s="12"/>
      <c r="K37" s="12"/>
      <c r="L37" s="12"/>
      <c r="M37" s="12"/>
      <c r="N37" s="12"/>
      <c r="O37" s="12"/>
      <c r="P37" s="12"/>
      <c r="Q37" s="12"/>
      <c r="R37" s="12"/>
      <c r="S37" s="12"/>
    </row>
    <row r="38" spans="2:19" ht="12.75">
      <c r="B38" s="12"/>
      <c r="C38" s="12"/>
      <c r="D38" s="12"/>
      <c r="E38" s="12"/>
      <c r="F38" s="12"/>
      <c r="G38" s="12"/>
      <c r="H38" s="12"/>
      <c r="I38" s="12"/>
      <c r="J38" s="12"/>
      <c r="K38" s="12"/>
      <c r="L38" s="12"/>
      <c r="M38" s="12"/>
      <c r="N38" s="12"/>
      <c r="O38" s="12"/>
      <c r="P38" s="12"/>
      <c r="Q38" s="12"/>
      <c r="R38" s="12"/>
      <c r="S38" s="12"/>
    </row>
    <row r="39" spans="2:19" ht="12.75">
      <c r="B39" s="12"/>
      <c r="C39" s="12"/>
      <c r="D39" s="12"/>
      <c r="E39" s="12"/>
      <c r="F39" s="12"/>
      <c r="G39" s="12"/>
      <c r="H39" s="12"/>
      <c r="I39" s="12"/>
      <c r="J39" s="12"/>
      <c r="K39" s="12"/>
      <c r="L39" s="12"/>
      <c r="M39" s="12"/>
      <c r="N39" s="12"/>
      <c r="O39" s="12"/>
      <c r="P39" s="12"/>
      <c r="Q39" s="12"/>
      <c r="R39" s="12"/>
      <c r="S39" s="12"/>
    </row>
    <row r="40" spans="2:19" ht="12.75">
      <c r="B40" s="12"/>
      <c r="C40" s="12"/>
      <c r="D40" s="12"/>
      <c r="E40" s="12"/>
      <c r="F40" s="12"/>
      <c r="G40" s="12"/>
      <c r="H40" s="12"/>
      <c r="I40" s="12"/>
      <c r="J40" s="12"/>
      <c r="K40" s="12"/>
      <c r="L40" s="12"/>
      <c r="M40" s="12"/>
      <c r="N40" s="12"/>
      <c r="O40" s="12"/>
      <c r="P40" s="12"/>
      <c r="Q40" s="12"/>
      <c r="R40" s="12"/>
      <c r="S40" s="12"/>
    </row>
    <row r="41" spans="2:19" ht="12.75">
      <c r="B41" s="12"/>
      <c r="C41" s="12"/>
      <c r="D41" s="12"/>
      <c r="E41" s="12"/>
      <c r="F41" s="12"/>
      <c r="G41" s="12"/>
      <c r="H41" s="12"/>
      <c r="I41" s="12"/>
      <c r="J41" s="12"/>
      <c r="K41" s="12"/>
      <c r="L41" s="12"/>
      <c r="M41" s="12"/>
      <c r="N41" s="12"/>
      <c r="O41" s="12"/>
      <c r="P41" s="12"/>
      <c r="Q41" s="12"/>
      <c r="R41" s="12"/>
      <c r="S41" s="12"/>
    </row>
    <row r="42" spans="2:19" ht="12.75">
      <c r="B42" s="12"/>
      <c r="C42" s="12"/>
      <c r="D42" s="12"/>
      <c r="E42" s="12"/>
      <c r="F42" s="12"/>
      <c r="G42" s="12"/>
      <c r="H42" s="12"/>
      <c r="I42" s="12"/>
      <c r="J42" s="12"/>
      <c r="K42" s="12"/>
      <c r="L42" s="12"/>
      <c r="M42" s="12"/>
      <c r="N42" s="12"/>
      <c r="O42" s="12"/>
      <c r="P42" s="12"/>
      <c r="Q42" s="12"/>
      <c r="R42" s="12"/>
      <c r="S42" s="12"/>
    </row>
    <row r="43" spans="2:19" ht="12.75">
      <c r="B43" s="12"/>
      <c r="C43" s="12"/>
      <c r="D43" s="12"/>
      <c r="E43" s="12"/>
      <c r="F43" s="12"/>
      <c r="G43" s="12"/>
      <c r="H43" s="12"/>
      <c r="I43" s="12"/>
      <c r="J43" s="12"/>
      <c r="K43" s="12"/>
      <c r="L43" s="12"/>
      <c r="M43" s="12"/>
      <c r="N43" s="12"/>
      <c r="O43" s="12"/>
      <c r="P43" s="12"/>
      <c r="Q43" s="12"/>
      <c r="R43" s="12"/>
      <c r="S43" s="12"/>
    </row>
    <row r="44" spans="2:19" ht="12.75">
      <c r="B44" s="12"/>
      <c r="C44" s="12"/>
      <c r="D44" s="12"/>
      <c r="E44" s="12"/>
      <c r="F44" s="12"/>
      <c r="G44" s="12"/>
      <c r="H44" s="12"/>
      <c r="I44" s="12"/>
      <c r="J44" s="12"/>
      <c r="K44" s="12"/>
      <c r="L44" s="12"/>
      <c r="M44" s="12"/>
      <c r="N44" s="12"/>
      <c r="O44" s="12"/>
      <c r="P44" s="12"/>
      <c r="Q44" s="12"/>
      <c r="R44" s="12"/>
      <c r="S44" s="12"/>
    </row>
    <row r="45" spans="2:19" ht="12.75">
      <c r="B45" s="12"/>
      <c r="C45" s="12"/>
      <c r="D45" s="12"/>
      <c r="E45" s="12"/>
      <c r="F45" s="12"/>
      <c r="G45" s="12"/>
      <c r="H45" s="12"/>
      <c r="I45" s="12"/>
      <c r="J45" s="12"/>
      <c r="K45" s="12"/>
      <c r="L45" s="12"/>
      <c r="M45" s="12"/>
      <c r="N45" s="12"/>
      <c r="O45" s="12"/>
      <c r="P45" s="12"/>
      <c r="Q45" s="12"/>
      <c r="R45" s="12"/>
      <c r="S45" s="12"/>
    </row>
    <row r="46" spans="2:19" ht="12.75">
      <c r="B46" s="12"/>
      <c r="C46" s="12"/>
      <c r="D46" s="12"/>
      <c r="E46" s="12"/>
      <c r="F46" s="12"/>
      <c r="G46" s="12"/>
      <c r="H46" s="12"/>
      <c r="I46" s="12"/>
      <c r="J46" s="12"/>
      <c r="K46" s="12"/>
      <c r="L46" s="12"/>
      <c r="M46" s="12"/>
      <c r="N46" s="12"/>
      <c r="O46" s="12"/>
      <c r="P46" s="12"/>
      <c r="Q46" s="12"/>
      <c r="R46" s="12"/>
      <c r="S46" s="12"/>
    </row>
    <row r="47" spans="2:19" ht="12.75">
      <c r="B47" s="12"/>
      <c r="C47" s="12"/>
      <c r="D47" s="12"/>
      <c r="E47" s="12"/>
      <c r="F47" s="12"/>
      <c r="G47" s="12"/>
      <c r="H47" s="12"/>
      <c r="I47" s="12"/>
      <c r="J47" s="12"/>
      <c r="K47" s="12"/>
      <c r="L47" s="12"/>
      <c r="M47" s="12"/>
      <c r="N47" s="12"/>
      <c r="O47" s="12"/>
      <c r="P47" s="12"/>
      <c r="Q47" s="12"/>
      <c r="R47" s="12"/>
      <c r="S47" s="12"/>
    </row>
    <row r="48" spans="2:19" ht="12.75">
      <c r="B48" s="12"/>
      <c r="C48" s="12"/>
      <c r="D48" s="12"/>
      <c r="E48" s="12"/>
      <c r="F48" s="12"/>
      <c r="G48" s="12"/>
      <c r="H48" s="12"/>
      <c r="I48" s="12"/>
      <c r="J48" s="12"/>
      <c r="K48" s="12"/>
      <c r="L48" s="12"/>
      <c r="M48" s="12"/>
      <c r="N48" s="12"/>
      <c r="O48" s="12"/>
      <c r="P48" s="12"/>
      <c r="Q48" s="12"/>
      <c r="R48" s="12"/>
      <c r="S48" s="12"/>
    </row>
    <row r="49" spans="2:19" ht="12.75">
      <c r="B49" s="12"/>
      <c r="C49" s="12"/>
      <c r="D49" s="12"/>
      <c r="E49" s="12"/>
      <c r="F49" s="12"/>
      <c r="G49" s="12"/>
      <c r="H49" s="12"/>
      <c r="I49" s="12"/>
      <c r="J49" s="12"/>
      <c r="K49" s="12"/>
      <c r="L49" s="12"/>
      <c r="M49" s="12"/>
      <c r="N49" s="12"/>
      <c r="O49" s="12"/>
      <c r="P49" s="12"/>
      <c r="Q49" s="12"/>
      <c r="R49" s="12"/>
      <c r="S49" s="12"/>
    </row>
    <row r="50" spans="2:19" ht="12.75">
      <c r="B50" s="12"/>
      <c r="C50" s="12"/>
      <c r="D50" s="12"/>
      <c r="E50" s="12"/>
      <c r="F50" s="12"/>
      <c r="G50" s="12"/>
      <c r="H50" s="12"/>
      <c r="I50" s="12"/>
      <c r="J50" s="12"/>
      <c r="K50" s="12"/>
      <c r="L50" s="12"/>
      <c r="M50" s="12"/>
      <c r="N50" s="12"/>
      <c r="O50" s="12"/>
      <c r="P50" s="12"/>
      <c r="Q50" s="12"/>
      <c r="R50" s="12"/>
      <c r="S50" s="12"/>
    </row>
    <row r="51" spans="2:19" ht="12.75">
      <c r="B51" s="12"/>
      <c r="C51" s="12"/>
      <c r="D51" s="12"/>
      <c r="E51" s="12"/>
      <c r="F51" s="12"/>
      <c r="G51" s="12"/>
      <c r="H51" s="12"/>
      <c r="I51" s="12"/>
      <c r="J51" s="12"/>
      <c r="K51" s="12"/>
      <c r="L51" s="12"/>
      <c r="M51" s="12"/>
      <c r="N51" s="12"/>
      <c r="O51" s="12"/>
      <c r="P51" s="12"/>
      <c r="Q51" s="12"/>
      <c r="R51" s="12"/>
      <c r="S51" s="12"/>
    </row>
    <row r="52" spans="2:19" ht="12.75">
      <c r="B52" s="12"/>
      <c r="C52" s="12"/>
      <c r="D52" s="12"/>
      <c r="E52" s="12"/>
      <c r="F52" s="12"/>
      <c r="G52" s="12"/>
      <c r="H52" s="12"/>
      <c r="I52" s="12"/>
      <c r="J52" s="12"/>
      <c r="K52" s="12"/>
      <c r="L52" s="12"/>
      <c r="M52" s="12"/>
      <c r="N52" s="12"/>
      <c r="O52" s="12"/>
      <c r="P52" s="12"/>
      <c r="Q52" s="12"/>
      <c r="R52" s="12"/>
      <c r="S52" s="12"/>
    </row>
    <row r="53" spans="2:19" ht="12.75">
      <c r="B53" s="12"/>
      <c r="C53" s="12"/>
      <c r="D53" s="12"/>
      <c r="E53" s="12"/>
      <c r="F53" s="12"/>
      <c r="G53" s="12"/>
      <c r="H53" s="12"/>
      <c r="I53" s="12"/>
      <c r="J53" s="12"/>
      <c r="K53" s="12"/>
      <c r="L53" s="12"/>
      <c r="M53" s="12"/>
      <c r="N53" s="12"/>
      <c r="O53" s="12"/>
      <c r="P53" s="12"/>
      <c r="Q53" s="12"/>
      <c r="R53" s="12"/>
      <c r="S53" s="12"/>
    </row>
    <row r="54" spans="2:19" ht="12.75">
      <c r="B54" s="12"/>
      <c r="C54" s="12"/>
      <c r="D54" s="12"/>
      <c r="E54" s="12"/>
      <c r="F54" s="12"/>
      <c r="G54" s="12"/>
      <c r="H54" s="12"/>
      <c r="I54" s="12"/>
      <c r="J54" s="12"/>
      <c r="K54" s="12"/>
      <c r="L54" s="12"/>
      <c r="M54" s="12"/>
      <c r="N54" s="12"/>
      <c r="O54" s="12"/>
      <c r="P54" s="12"/>
      <c r="Q54" s="12"/>
      <c r="R54" s="12"/>
      <c r="S54" s="12"/>
    </row>
    <row r="55" spans="2:19" ht="12.75">
      <c r="B55" s="12"/>
      <c r="C55" s="12"/>
      <c r="D55" s="12"/>
      <c r="E55" s="12"/>
      <c r="F55" s="12"/>
      <c r="G55" s="12"/>
      <c r="H55" s="12"/>
      <c r="I55" s="12"/>
      <c r="J55" s="12"/>
      <c r="K55" s="12"/>
      <c r="L55" s="12"/>
      <c r="M55" s="12"/>
      <c r="N55" s="12"/>
      <c r="O55" s="12"/>
      <c r="P55" s="12"/>
      <c r="Q55" s="12"/>
      <c r="R55" s="12"/>
      <c r="S55" s="12"/>
    </row>
    <row r="56" spans="2:19" ht="12.75">
      <c r="B56" s="12"/>
      <c r="C56" s="12"/>
      <c r="D56" s="12"/>
      <c r="E56" s="12"/>
      <c r="F56" s="12"/>
      <c r="G56" s="12"/>
      <c r="H56" s="12"/>
      <c r="I56" s="12"/>
      <c r="J56" s="12"/>
      <c r="K56" s="12"/>
      <c r="L56" s="12"/>
      <c r="M56" s="12"/>
      <c r="N56" s="12"/>
      <c r="O56" s="12"/>
      <c r="P56" s="12"/>
      <c r="Q56" s="12"/>
      <c r="R56" s="12"/>
      <c r="S56" s="12"/>
    </row>
    <row r="57" spans="2:19" ht="12.75">
      <c r="B57" s="12"/>
      <c r="C57" s="12"/>
      <c r="D57" s="12"/>
      <c r="E57" s="12"/>
      <c r="F57" s="12"/>
      <c r="G57" s="12"/>
      <c r="H57" s="12"/>
      <c r="I57" s="12"/>
      <c r="J57" s="12"/>
      <c r="K57" s="12"/>
      <c r="L57" s="12"/>
      <c r="M57" s="12"/>
      <c r="N57" s="12"/>
      <c r="O57" s="12"/>
      <c r="P57" s="12"/>
      <c r="Q57" s="12"/>
      <c r="R57" s="12"/>
      <c r="S57" s="12"/>
    </row>
    <row r="58" spans="2:19" ht="12.75">
      <c r="B58" s="12"/>
      <c r="C58" s="12"/>
      <c r="D58" s="12"/>
      <c r="E58" s="12"/>
      <c r="F58" s="12"/>
      <c r="G58" s="12"/>
      <c r="H58" s="12"/>
      <c r="I58" s="12"/>
      <c r="J58" s="12"/>
      <c r="K58" s="12"/>
      <c r="L58" s="12"/>
      <c r="M58" s="12"/>
      <c r="N58" s="12"/>
      <c r="O58" s="12"/>
      <c r="P58" s="12"/>
      <c r="Q58" s="12"/>
      <c r="R58" s="12"/>
      <c r="S58" s="12"/>
    </row>
    <row r="59" spans="2:19" ht="12.75">
      <c r="B59" s="12"/>
      <c r="C59" s="12"/>
      <c r="D59" s="12"/>
      <c r="E59" s="12"/>
      <c r="F59" s="12"/>
      <c r="G59" s="12"/>
      <c r="H59" s="12"/>
      <c r="I59" s="12"/>
      <c r="J59" s="12"/>
      <c r="K59" s="12"/>
      <c r="L59" s="12"/>
      <c r="M59" s="12"/>
      <c r="N59" s="12"/>
      <c r="O59" s="12"/>
      <c r="P59" s="12"/>
      <c r="Q59" s="12"/>
      <c r="R59" s="12"/>
      <c r="S59" s="12"/>
    </row>
    <row r="60" spans="2:19" ht="12.75">
      <c r="B60" s="12"/>
      <c r="C60" s="12"/>
      <c r="D60" s="12"/>
      <c r="E60" s="12"/>
      <c r="F60" s="12"/>
      <c r="G60" s="12"/>
      <c r="H60" s="12"/>
      <c r="I60" s="12"/>
      <c r="J60" s="12"/>
      <c r="K60" s="12"/>
      <c r="L60" s="12"/>
      <c r="M60" s="12"/>
      <c r="N60" s="12"/>
      <c r="O60" s="12"/>
      <c r="P60" s="12"/>
      <c r="Q60" s="12"/>
      <c r="R60" s="12"/>
      <c r="S60" s="12"/>
    </row>
    <row r="61" spans="2:19" ht="12.75">
      <c r="B61" s="12"/>
      <c r="C61" s="12"/>
      <c r="D61" s="12"/>
      <c r="E61" s="12"/>
      <c r="F61" s="12"/>
      <c r="G61" s="12"/>
      <c r="H61" s="12"/>
      <c r="I61" s="12"/>
      <c r="J61" s="12"/>
      <c r="K61" s="12"/>
      <c r="L61" s="12"/>
      <c r="M61" s="12"/>
      <c r="N61" s="12"/>
      <c r="O61" s="12"/>
      <c r="P61" s="12"/>
      <c r="Q61" s="12"/>
      <c r="R61" s="12"/>
      <c r="S61" s="12"/>
    </row>
    <row r="62" spans="2:19" ht="12.75">
      <c r="B62" s="12"/>
      <c r="C62" s="12"/>
      <c r="D62" s="12"/>
      <c r="E62" s="12"/>
      <c r="F62" s="12"/>
      <c r="G62" s="12"/>
      <c r="H62" s="12"/>
      <c r="I62" s="12"/>
      <c r="J62" s="12"/>
      <c r="K62" s="12"/>
      <c r="L62" s="12"/>
      <c r="M62" s="12"/>
      <c r="N62" s="12"/>
      <c r="O62" s="12"/>
      <c r="P62" s="12"/>
      <c r="Q62" s="12"/>
      <c r="R62" s="12"/>
      <c r="S62" s="12"/>
    </row>
    <row r="63" spans="2:19" ht="12.75">
      <c r="B63" s="12"/>
      <c r="C63" s="12"/>
      <c r="D63" s="12"/>
      <c r="E63" s="12"/>
      <c r="F63" s="12"/>
      <c r="G63" s="12"/>
      <c r="H63" s="12"/>
      <c r="I63" s="12"/>
      <c r="J63" s="12"/>
      <c r="K63" s="12"/>
      <c r="L63" s="12"/>
      <c r="M63" s="12"/>
      <c r="N63" s="12"/>
      <c r="O63" s="12"/>
      <c r="P63" s="12"/>
      <c r="Q63" s="12"/>
      <c r="R63" s="12"/>
      <c r="S63" s="12"/>
    </row>
    <row r="64" spans="2:19" ht="12.75">
      <c r="B64" s="12"/>
      <c r="C64" s="12"/>
      <c r="D64" s="12"/>
      <c r="E64" s="12"/>
      <c r="F64" s="12"/>
      <c r="G64" s="12"/>
      <c r="H64" s="12"/>
      <c r="I64" s="12"/>
      <c r="J64" s="12"/>
      <c r="K64" s="12"/>
      <c r="L64" s="12"/>
      <c r="M64" s="12"/>
      <c r="N64" s="12"/>
      <c r="O64" s="12"/>
      <c r="P64" s="12"/>
      <c r="Q64" s="12"/>
      <c r="R64" s="12"/>
      <c r="S64" s="12"/>
    </row>
    <row r="65" spans="2:19" ht="12.75">
      <c r="B65" s="12"/>
      <c r="C65" s="12"/>
      <c r="D65" s="12"/>
      <c r="E65" s="12"/>
      <c r="F65" s="12"/>
      <c r="G65" s="12"/>
      <c r="H65" s="12"/>
      <c r="I65" s="12"/>
      <c r="J65" s="12"/>
      <c r="K65" s="12"/>
      <c r="L65" s="12"/>
      <c r="M65" s="12"/>
      <c r="N65" s="12"/>
      <c r="O65" s="12"/>
      <c r="P65" s="12"/>
      <c r="Q65" s="12"/>
      <c r="R65" s="12"/>
      <c r="S65" s="12"/>
    </row>
    <row r="66" spans="2:19" ht="12.75">
      <c r="B66" s="12"/>
      <c r="C66" s="12"/>
      <c r="D66" s="12"/>
      <c r="E66" s="12"/>
      <c r="F66" s="12"/>
      <c r="G66" s="12"/>
      <c r="H66" s="12"/>
      <c r="I66" s="12"/>
      <c r="J66" s="12"/>
      <c r="K66" s="12"/>
      <c r="L66" s="12"/>
      <c r="M66" s="12"/>
      <c r="N66" s="12"/>
      <c r="O66" s="12"/>
      <c r="P66" s="12"/>
      <c r="Q66" s="12"/>
      <c r="R66" s="12"/>
      <c r="S66" s="12"/>
    </row>
    <row r="67" spans="2:19" ht="12.75">
      <c r="B67" s="12"/>
      <c r="C67" s="12"/>
      <c r="D67" s="12"/>
      <c r="E67" s="12"/>
      <c r="F67" s="12"/>
      <c r="G67" s="12"/>
      <c r="H67" s="12"/>
      <c r="I67" s="12"/>
      <c r="J67" s="12"/>
      <c r="K67" s="12"/>
      <c r="L67" s="12"/>
      <c r="M67" s="12"/>
      <c r="N67" s="12"/>
      <c r="O67" s="12"/>
      <c r="P67" s="12"/>
      <c r="Q67" s="12"/>
      <c r="R67" s="12"/>
      <c r="S67" s="12"/>
    </row>
    <row r="68" spans="2:19" ht="12.75">
      <c r="B68" s="12"/>
      <c r="C68" s="12"/>
      <c r="D68" s="12"/>
      <c r="E68" s="12"/>
      <c r="F68" s="12"/>
      <c r="G68" s="12"/>
      <c r="H68" s="12"/>
      <c r="I68" s="12"/>
      <c r="J68" s="12"/>
      <c r="K68" s="12"/>
      <c r="L68" s="12"/>
      <c r="M68" s="12"/>
      <c r="N68" s="12"/>
      <c r="O68" s="12"/>
      <c r="P68" s="12"/>
      <c r="Q68" s="12"/>
      <c r="R68" s="12"/>
      <c r="S68" s="12"/>
    </row>
    <row r="69" spans="2:19" ht="12.75">
      <c r="B69" s="12"/>
      <c r="C69" s="12"/>
      <c r="D69" s="12"/>
      <c r="E69" s="12"/>
      <c r="F69" s="12"/>
      <c r="G69" s="12"/>
      <c r="H69" s="12"/>
      <c r="I69" s="12"/>
      <c r="J69" s="12"/>
      <c r="K69" s="12"/>
      <c r="L69" s="12"/>
      <c r="M69" s="12"/>
      <c r="N69" s="12"/>
      <c r="O69" s="12"/>
      <c r="P69" s="12"/>
      <c r="Q69" s="12"/>
      <c r="R69" s="12"/>
      <c r="S69" s="12"/>
    </row>
    <row r="70" spans="2:19" ht="12.75">
      <c r="B70" s="12"/>
      <c r="C70" s="12"/>
      <c r="D70" s="12"/>
      <c r="E70" s="12"/>
      <c r="F70" s="12"/>
      <c r="G70" s="12"/>
      <c r="H70" s="12"/>
      <c r="I70" s="12"/>
      <c r="J70" s="12"/>
      <c r="K70" s="12"/>
      <c r="L70" s="12"/>
      <c r="M70" s="12"/>
      <c r="N70" s="12"/>
      <c r="O70" s="12"/>
      <c r="P70" s="12"/>
      <c r="Q70" s="12"/>
      <c r="R70" s="12"/>
      <c r="S70" s="12"/>
    </row>
    <row r="71" spans="2:19" ht="12.75">
      <c r="B71" s="12"/>
      <c r="C71" s="12"/>
      <c r="D71" s="12"/>
      <c r="E71" s="12"/>
      <c r="F71" s="12"/>
      <c r="G71" s="12"/>
      <c r="H71" s="12"/>
      <c r="I71" s="12"/>
      <c r="J71" s="12"/>
      <c r="K71" s="12"/>
      <c r="L71" s="12"/>
      <c r="M71" s="12"/>
      <c r="N71" s="12"/>
      <c r="O71" s="12"/>
      <c r="P71" s="12"/>
      <c r="Q71" s="12"/>
      <c r="R71" s="12"/>
      <c r="S71" s="12"/>
    </row>
    <row r="72" spans="2:19" ht="12.75">
      <c r="B72" s="12"/>
      <c r="C72" s="12"/>
      <c r="D72" s="12"/>
      <c r="E72" s="12"/>
      <c r="F72" s="12"/>
      <c r="G72" s="12"/>
      <c r="H72" s="12"/>
      <c r="I72" s="12"/>
      <c r="J72" s="12"/>
      <c r="K72" s="12"/>
      <c r="L72" s="12"/>
      <c r="M72" s="12"/>
      <c r="N72" s="12"/>
      <c r="O72" s="12"/>
      <c r="P72" s="12"/>
      <c r="Q72" s="12"/>
      <c r="R72" s="12"/>
      <c r="S72" s="12"/>
    </row>
    <row r="73" spans="2:19" ht="12.75">
      <c r="B73" s="12"/>
      <c r="C73" s="12"/>
      <c r="D73" s="12"/>
      <c r="E73" s="12"/>
      <c r="F73" s="12"/>
      <c r="G73" s="12"/>
      <c r="H73" s="12"/>
      <c r="I73" s="12"/>
      <c r="J73" s="12"/>
      <c r="K73" s="12"/>
      <c r="L73" s="12"/>
      <c r="M73" s="12"/>
      <c r="N73" s="12"/>
      <c r="O73" s="12"/>
      <c r="P73" s="12"/>
      <c r="Q73" s="12"/>
      <c r="R73" s="12"/>
      <c r="S73" s="12"/>
    </row>
    <row r="74" spans="2:19" ht="12.75">
      <c r="B74" s="12"/>
      <c r="C74" s="12"/>
      <c r="D74" s="12"/>
      <c r="E74" s="12"/>
      <c r="F74" s="12"/>
      <c r="G74" s="12"/>
      <c r="H74" s="12"/>
      <c r="I74" s="12"/>
      <c r="J74" s="12"/>
      <c r="K74" s="12"/>
      <c r="L74" s="12"/>
      <c r="M74" s="12"/>
      <c r="N74" s="12"/>
      <c r="O74" s="12"/>
      <c r="P74" s="12"/>
      <c r="Q74" s="12"/>
      <c r="R74" s="12"/>
      <c r="S74" s="12"/>
    </row>
    <row r="75" spans="2:19" ht="12.75">
      <c r="B75" s="12"/>
      <c r="C75" s="12"/>
      <c r="D75" s="12"/>
      <c r="E75" s="12"/>
      <c r="F75" s="12"/>
      <c r="G75" s="12"/>
      <c r="H75" s="12"/>
      <c r="I75" s="12"/>
      <c r="J75" s="12"/>
      <c r="K75" s="12"/>
      <c r="L75" s="12"/>
      <c r="M75" s="12"/>
      <c r="N75" s="12"/>
      <c r="O75" s="12"/>
      <c r="P75" s="12"/>
      <c r="Q75" s="12"/>
      <c r="R75" s="12"/>
      <c r="S75" s="12"/>
    </row>
    <row r="76" spans="2:19" ht="12.75">
      <c r="B76" s="12"/>
      <c r="C76" s="12"/>
      <c r="D76" s="12"/>
      <c r="E76" s="12"/>
      <c r="F76" s="12"/>
      <c r="G76" s="12"/>
      <c r="H76" s="12"/>
      <c r="I76" s="12"/>
      <c r="J76" s="12"/>
      <c r="K76" s="12"/>
      <c r="L76" s="12"/>
      <c r="M76" s="12"/>
      <c r="N76" s="12"/>
      <c r="O76" s="12"/>
      <c r="P76" s="12"/>
      <c r="Q76" s="12"/>
      <c r="R76" s="12"/>
      <c r="S76" s="12"/>
    </row>
    <row r="77" spans="2:19" ht="12.75">
      <c r="B77" s="12"/>
      <c r="C77" s="12"/>
      <c r="D77" s="12"/>
      <c r="E77" s="12"/>
      <c r="F77" s="12"/>
      <c r="G77" s="12"/>
      <c r="H77" s="12"/>
      <c r="I77" s="12"/>
      <c r="J77" s="12"/>
      <c r="K77" s="12"/>
      <c r="L77" s="12"/>
      <c r="M77" s="12"/>
      <c r="N77" s="12"/>
      <c r="O77" s="12"/>
      <c r="P77" s="12"/>
      <c r="Q77" s="12"/>
      <c r="R77" s="12"/>
      <c r="S77" s="12"/>
    </row>
    <row r="78" spans="2:19" ht="12.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row r="114" spans="2:19" ht="12.75">
      <c r="B114" s="12"/>
      <c r="C114" s="12"/>
      <c r="D114" s="12"/>
      <c r="E114" s="12"/>
      <c r="F114" s="12"/>
      <c r="G114" s="12"/>
      <c r="H114" s="12"/>
      <c r="I114" s="12"/>
      <c r="J114" s="12"/>
      <c r="K114" s="12"/>
      <c r="L114" s="12"/>
      <c r="M114" s="12"/>
      <c r="N114" s="12"/>
      <c r="O114" s="12"/>
      <c r="P114" s="12"/>
      <c r="Q114" s="12"/>
      <c r="R114" s="12"/>
      <c r="S114" s="12"/>
    </row>
    <row r="115" spans="2:19" ht="12.75">
      <c r="B115" s="12"/>
      <c r="C115" s="12"/>
      <c r="D115" s="12"/>
      <c r="E115" s="12"/>
      <c r="F115" s="12"/>
      <c r="G115" s="12"/>
      <c r="H115" s="12"/>
      <c r="I115" s="12"/>
      <c r="J115" s="12"/>
      <c r="K115" s="12"/>
      <c r="L115" s="12"/>
      <c r="M115" s="12"/>
      <c r="N115" s="12"/>
      <c r="O115" s="12"/>
      <c r="P115" s="12"/>
      <c r="Q115" s="12"/>
      <c r="R115" s="12"/>
      <c r="S115" s="12"/>
    </row>
    <row r="116" spans="2:19" ht="12.75">
      <c r="B116" s="12"/>
      <c r="C116" s="12"/>
      <c r="D116" s="12"/>
      <c r="E116" s="12"/>
      <c r="F116" s="12"/>
      <c r="G116" s="12"/>
      <c r="H116" s="12"/>
      <c r="I116" s="12"/>
      <c r="J116" s="12"/>
      <c r="K116" s="12"/>
      <c r="L116" s="12"/>
      <c r="M116" s="12"/>
      <c r="N116" s="12"/>
      <c r="O116" s="12"/>
      <c r="P116" s="12"/>
      <c r="Q116" s="12"/>
      <c r="R116" s="12"/>
      <c r="S116" s="12"/>
    </row>
    <row r="117" spans="2:19" ht="12.75">
      <c r="B117" s="12"/>
      <c r="C117" s="12"/>
      <c r="D117" s="12"/>
      <c r="E117" s="12"/>
      <c r="F117" s="12"/>
      <c r="G117" s="12"/>
      <c r="H117" s="12"/>
      <c r="I117" s="12"/>
      <c r="J117" s="12"/>
      <c r="K117" s="12"/>
      <c r="L117" s="12"/>
      <c r="M117" s="12"/>
      <c r="N117" s="12"/>
      <c r="O117" s="12"/>
      <c r="P117" s="12"/>
      <c r="Q117" s="12"/>
      <c r="R117" s="12"/>
      <c r="S117" s="12"/>
    </row>
    <row r="118" spans="2:19" ht="12.75">
      <c r="B118" s="12"/>
      <c r="C118" s="12"/>
      <c r="D118" s="12"/>
      <c r="E118" s="12"/>
      <c r="F118" s="12"/>
      <c r="G118" s="12"/>
      <c r="H118" s="12"/>
      <c r="I118" s="12"/>
      <c r="J118" s="12"/>
      <c r="K118" s="12"/>
      <c r="L118" s="12"/>
      <c r="M118" s="12"/>
      <c r="N118" s="12"/>
      <c r="O118" s="12"/>
      <c r="P118" s="12"/>
      <c r="Q118" s="12"/>
      <c r="R118" s="12"/>
      <c r="S118" s="12"/>
    </row>
    <row r="119" spans="2:19" ht="12.75">
      <c r="B119" s="12"/>
      <c r="C119" s="12"/>
      <c r="D119" s="12"/>
      <c r="E119" s="12"/>
      <c r="F119" s="12"/>
      <c r="G119" s="12"/>
      <c r="H119" s="12"/>
      <c r="I119" s="12"/>
      <c r="J119" s="12"/>
      <c r="K119" s="12"/>
      <c r="L119" s="12"/>
      <c r="M119" s="12"/>
      <c r="N119" s="12"/>
      <c r="O119" s="12"/>
      <c r="P119" s="12"/>
      <c r="Q119" s="12"/>
      <c r="R119" s="12"/>
      <c r="S119" s="12"/>
    </row>
    <row r="120" spans="2:19" ht="12.75">
      <c r="B120" s="12"/>
      <c r="C120" s="12"/>
      <c r="D120" s="12"/>
      <c r="E120" s="12"/>
      <c r="F120" s="12"/>
      <c r="G120" s="12"/>
      <c r="H120" s="12"/>
      <c r="I120" s="12"/>
      <c r="J120" s="12"/>
      <c r="K120" s="12"/>
      <c r="L120" s="12"/>
      <c r="M120" s="12"/>
      <c r="N120" s="12"/>
      <c r="O120" s="12"/>
      <c r="P120" s="12"/>
      <c r="Q120" s="12"/>
      <c r="R120" s="12"/>
      <c r="S120" s="12"/>
    </row>
    <row r="121" spans="2:19" ht="12.75">
      <c r="B121" s="12"/>
      <c r="C121" s="12"/>
      <c r="D121" s="12"/>
      <c r="E121" s="12"/>
      <c r="F121" s="12"/>
      <c r="G121" s="12"/>
      <c r="H121" s="12"/>
      <c r="I121" s="12"/>
      <c r="J121" s="12"/>
      <c r="K121" s="12"/>
      <c r="L121" s="12"/>
      <c r="M121" s="12"/>
      <c r="N121" s="12"/>
      <c r="O121" s="12"/>
      <c r="P121" s="12"/>
      <c r="Q121" s="12"/>
      <c r="R121" s="12"/>
      <c r="S121" s="12"/>
    </row>
    <row r="122" spans="2:19" ht="12.75">
      <c r="B122" s="12"/>
      <c r="C122" s="12"/>
      <c r="D122" s="12"/>
      <c r="E122" s="12"/>
      <c r="F122" s="12"/>
      <c r="G122" s="12"/>
      <c r="H122" s="12"/>
      <c r="I122" s="12"/>
      <c r="J122" s="12"/>
      <c r="K122" s="12"/>
      <c r="L122" s="12"/>
      <c r="M122" s="12"/>
      <c r="N122" s="12"/>
      <c r="O122" s="12"/>
      <c r="P122" s="12"/>
      <c r="Q122" s="12"/>
      <c r="R122" s="12"/>
      <c r="S122" s="12"/>
    </row>
    <row r="123" spans="2:19" ht="12.75">
      <c r="B123" s="12"/>
      <c r="C123" s="12"/>
      <c r="D123" s="12"/>
      <c r="E123" s="12"/>
      <c r="F123" s="12"/>
      <c r="G123" s="12"/>
      <c r="H123" s="12"/>
      <c r="I123" s="12"/>
      <c r="J123" s="12"/>
      <c r="K123" s="12"/>
      <c r="L123" s="12"/>
      <c r="M123" s="12"/>
      <c r="N123" s="12"/>
      <c r="O123" s="12"/>
      <c r="P123" s="12"/>
      <c r="Q123" s="12"/>
      <c r="R123" s="12"/>
      <c r="S123" s="12"/>
    </row>
    <row r="124" spans="2:19" ht="12.75">
      <c r="B124" s="12"/>
      <c r="C124" s="12"/>
      <c r="D124" s="12"/>
      <c r="E124" s="12"/>
      <c r="F124" s="12"/>
      <c r="G124" s="12"/>
      <c r="H124" s="12"/>
      <c r="I124" s="12"/>
      <c r="J124" s="12"/>
      <c r="K124" s="12"/>
      <c r="L124" s="12"/>
      <c r="M124" s="12"/>
      <c r="N124" s="12"/>
      <c r="O124" s="12"/>
      <c r="P124" s="12"/>
      <c r="Q124" s="12"/>
      <c r="R124" s="12"/>
      <c r="S124" s="12"/>
    </row>
    <row r="125" spans="2:19" ht="12.75">
      <c r="B125" s="12"/>
      <c r="C125" s="12"/>
      <c r="D125" s="12"/>
      <c r="E125" s="12"/>
      <c r="F125" s="12"/>
      <c r="G125" s="12"/>
      <c r="H125" s="12"/>
      <c r="I125" s="12"/>
      <c r="J125" s="12"/>
      <c r="K125" s="12"/>
      <c r="L125" s="12"/>
      <c r="M125" s="12"/>
      <c r="N125" s="12"/>
      <c r="O125" s="12"/>
      <c r="P125" s="12"/>
      <c r="Q125" s="12"/>
      <c r="R125" s="12"/>
      <c r="S125" s="12"/>
    </row>
    <row r="126" spans="2:19" ht="12.75">
      <c r="B126" s="12"/>
      <c r="C126" s="12"/>
      <c r="D126" s="12"/>
      <c r="E126" s="12"/>
      <c r="F126" s="12"/>
      <c r="G126" s="12"/>
      <c r="H126" s="12"/>
      <c r="I126" s="12"/>
      <c r="J126" s="12"/>
      <c r="K126" s="12"/>
      <c r="L126" s="12"/>
      <c r="M126" s="12"/>
      <c r="N126" s="12"/>
      <c r="O126" s="12"/>
      <c r="P126" s="12"/>
      <c r="Q126" s="12"/>
      <c r="R126" s="12"/>
      <c r="S126" s="12"/>
    </row>
    <row r="127" spans="2:19" ht="12.75">
      <c r="B127" s="12"/>
      <c r="C127" s="12"/>
      <c r="D127" s="12"/>
      <c r="E127" s="12"/>
      <c r="F127" s="12"/>
      <c r="G127" s="12"/>
      <c r="H127" s="12"/>
      <c r="I127" s="12"/>
      <c r="J127" s="12"/>
      <c r="K127" s="12"/>
      <c r="L127" s="12"/>
      <c r="M127" s="12"/>
      <c r="N127" s="12"/>
      <c r="O127" s="12"/>
      <c r="P127" s="12"/>
      <c r="Q127" s="12"/>
      <c r="R127" s="12"/>
      <c r="S127" s="12"/>
    </row>
    <row r="128" spans="2:19" ht="12.75">
      <c r="B128" s="12"/>
      <c r="C128" s="12"/>
      <c r="D128" s="12"/>
      <c r="E128" s="12"/>
      <c r="F128" s="12"/>
      <c r="G128" s="12"/>
      <c r="H128" s="12"/>
      <c r="I128" s="12"/>
      <c r="J128" s="12"/>
      <c r="K128" s="12"/>
      <c r="L128" s="12"/>
      <c r="M128" s="12"/>
      <c r="N128" s="12"/>
      <c r="O128" s="12"/>
      <c r="P128" s="12"/>
      <c r="Q128" s="12"/>
      <c r="R128" s="12"/>
      <c r="S128" s="12"/>
    </row>
    <row r="129" spans="2:19" ht="12.75">
      <c r="B129" s="12"/>
      <c r="C129" s="12"/>
      <c r="D129" s="12"/>
      <c r="E129" s="12"/>
      <c r="F129" s="12"/>
      <c r="G129" s="12"/>
      <c r="H129" s="12"/>
      <c r="I129" s="12"/>
      <c r="J129" s="12"/>
      <c r="K129" s="12"/>
      <c r="L129" s="12"/>
      <c r="M129" s="12"/>
      <c r="N129" s="12"/>
      <c r="O129" s="12"/>
      <c r="P129" s="12"/>
      <c r="Q129" s="12"/>
      <c r="R129" s="12"/>
      <c r="S129" s="12"/>
    </row>
    <row r="130" spans="2:19" ht="12.75">
      <c r="B130" s="12"/>
      <c r="C130" s="12"/>
      <c r="D130" s="12"/>
      <c r="E130" s="12"/>
      <c r="F130" s="12"/>
      <c r="G130" s="12"/>
      <c r="H130" s="12"/>
      <c r="I130" s="12"/>
      <c r="J130" s="12"/>
      <c r="K130" s="12"/>
      <c r="L130" s="12"/>
      <c r="M130" s="12"/>
      <c r="N130" s="12"/>
      <c r="O130" s="12"/>
      <c r="P130" s="12"/>
      <c r="Q130" s="12"/>
      <c r="R130" s="12"/>
      <c r="S130" s="12"/>
    </row>
    <row r="131" spans="2:19" ht="12.75">
      <c r="B131" s="12"/>
      <c r="C131" s="12"/>
      <c r="D131" s="12"/>
      <c r="E131" s="12"/>
      <c r="F131" s="12"/>
      <c r="G131" s="12"/>
      <c r="H131" s="12"/>
      <c r="I131" s="12"/>
      <c r="J131" s="12"/>
      <c r="K131" s="12"/>
      <c r="L131" s="12"/>
      <c r="M131" s="12"/>
      <c r="N131" s="12"/>
      <c r="O131" s="12"/>
      <c r="P131" s="12"/>
      <c r="Q131" s="12"/>
      <c r="R131" s="12"/>
      <c r="S131" s="12"/>
    </row>
    <row r="132" spans="2:19" ht="12.75">
      <c r="B132" s="12"/>
      <c r="C132" s="12"/>
      <c r="D132" s="12"/>
      <c r="E132" s="12"/>
      <c r="F132" s="12"/>
      <c r="G132" s="12"/>
      <c r="H132" s="12"/>
      <c r="I132" s="12"/>
      <c r="J132" s="12"/>
      <c r="K132" s="12"/>
      <c r="L132" s="12"/>
      <c r="M132" s="12"/>
      <c r="N132" s="12"/>
      <c r="O132" s="12"/>
      <c r="P132" s="12"/>
      <c r="Q132" s="12"/>
      <c r="R132" s="12"/>
      <c r="S132" s="12"/>
    </row>
    <row r="133" spans="2:19" ht="12.75">
      <c r="B133" s="12"/>
      <c r="C133" s="12"/>
      <c r="D133" s="12"/>
      <c r="E133" s="12"/>
      <c r="F133" s="12"/>
      <c r="G133" s="12"/>
      <c r="H133" s="12"/>
      <c r="I133" s="12"/>
      <c r="J133" s="12"/>
      <c r="K133" s="12"/>
      <c r="L133" s="12"/>
      <c r="M133" s="12"/>
      <c r="N133" s="12"/>
      <c r="O133" s="12"/>
      <c r="P133" s="12"/>
      <c r="Q133" s="12"/>
      <c r="R133" s="12"/>
      <c r="S133" s="12"/>
    </row>
    <row r="134" spans="2:19" ht="12.75">
      <c r="B134" s="12"/>
      <c r="C134" s="12"/>
      <c r="D134" s="12"/>
      <c r="E134" s="12"/>
      <c r="F134" s="12"/>
      <c r="G134" s="12"/>
      <c r="H134" s="12"/>
      <c r="I134" s="12"/>
      <c r="J134" s="12"/>
      <c r="K134" s="12"/>
      <c r="L134" s="12"/>
      <c r="M134" s="12"/>
      <c r="N134" s="12"/>
      <c r="O134" s="12"/>
      <c r="P134" s="12"/>
      <c r="Q134" s="12"/>
      <c r="R134" s="12"/>
      <c r="S134" s="12"/>
    </row>
    <row r="135" spans="2:19" ht="12.75">
      <c r="B135" s="12"/>
      <c r="C135" s="12"/>
      <c r="D135" s="12"/>
      <c r="E135" s="12"/>
      <c r="F135" s="12"/>
      <c r="G135" s="12"/>
      <c r="H135" s="12"/>
      <c r="I135" s="12"/>
      <c r="J135" s="12"/>
      <c r="K135" s="12"/>
      <c r="L135" s="12"/>
      <c r="M135" s="12"/>
      <c r="N135" s="12"/>
      <c r="O135" s="12"/>
      <c r="P135" s="12"/>
      <c r="Q135" s="12"/>
      <c r="R135" s="12"/>
      <c r="S135" s="12"/>
    </row>
    <row r="136" spans="2:19" ht="12.75">
      <c r="B136" s="12"/>
      <c r="C136" s="12"/>
      <c r="D136" s="12"/>
      <c r="E136" s="12"/>
      <c r="F136" s="12"/>
      <c r="G136" s="12"/>
      <c r="H136" s="12"/>
      <c r="I136" s="12"/>
      <c r="J136" s="12"/>
      <c r="K136" s="12"/>
      <c r="L136" s="12"/>
      <c r="M136" s="12"/>
      <c r="N136" s="12"/>
      <c r="O136" s="12"/>
      <c r="P136" s="12"/>
      <c r="Q136" s="12"/>
      <c r="R136" s="12"/>
      <c r="S136" s="12"/>
    </row>
    <row r="137" spans="2:19" ht="12.75">
      <c r="B137" s="12"/>
      <c r="C137" s="12"/>
      <c r="D137" s="12"/>
      <c r="E137" s="12"/>
      <c r="F137" s="12"/>
      <c r="G137" s="12"/>
      <c r="H137" s="12"/>
      <c r="I137" s="12"/>
      <c r="J137" s="12"/>
      <c r="K137" s="12"/>
      <c r="L137" s="12"/>
      <c r="M137" s="12"/>
      <c r="N137" s="12"/>
      <c r="O137" s="12"/>
      <c r="P137" s="12"/>
      <c r="Q137" s="12"/>
      <c r="R137" s="12"/>
      <c r="S137" s="12"/>
    </row>
    <row r="138" spans="2:19" ht="12.75">
      <c r="B138" s="12"/>
      <c r="C138" s="12"/>
      <c r="D138" s="12"/>
      <c r="E138" s="12"/>
      <c r="F138" s="12"/>
      <c r="G138" s="12"/>
      <c r="H138" s="12"/>
      <c r="I138" s="12"/>
      <c r="J138" s="12"/>
      <c r="K138" s="12"/>
      <c r="L138" s="12"/>
      <c r="M138" s="12"/>
      <c r="N138" s="12"/>
      <c r="O138" s="12"/>
      <c r="P138" s="12"/>
      <c r="Q138" s="12"/>
      <c r="R138" s="12"/>
      <c r="S138" s="12"/>
    </row>
    <row r="139" spans="2:19" ht="12.75">
      <c r="B139" s="12"/>
      <c r="C139" s="12"/>
      <c r="D139" s="12"/>
      <c r="E139" s="12"/>
      <c r="F139" s="12"/>
      <c r="G139" s="12"/>
      <c r="H139" s="12"/>
      <c r="I139" s="12"/>
      <c r="J139" s="12"/>
      <c r="K139" s="12"/>
      <c r="L139" s="12"/>
      <c r="M139" s="12"/>
      <c r="N139" s="12"/>
      <c r="O139" s="12"/>
      <c r="P139" s="12"/>
      <c r="Q139" s="12"/>
      <c r="R139" s="12"/>
      <c r="S139" s="12"/>
    </row>
    <row r="140" spans="2:19" ht="12.75">
      <c r="B140" s="12"/>
      <c r="C140" s="12"/>
      <c r="D140" s="12"/>
      <c r="E140" s="12"/>
      <c r="F140" s="12"/>
      <c r="G140" s="12"/>
      <c r="H140" s="12"/>
      <c r="I140" s="12"/>
      <c r="J140" s="12"/>
      <c r="K140" s="12"/>
      <c r="L140" s="12"/>
      <c r="M140" s="12"/>
      <c r="N140" s="12"/>
      <c r="O140" s="12"/>
      <c r="P140" s="12"/>
      <c r="Q140" s="12"/>
      <c r="R140" s="12"/>
      <c r="S140" s="12"/>
    </row>
    <row r="141" spans="2:19" ht="12.75">
      <c r="B141" s="12"/>
      <c r="C141" s="12"/>
      <c r="D141" s="12"/>
      <c r="E141" s="12"/>
      <c r="F141" s="12"/>
      <c r="G141" s="12"/>
      <c r="H141" s="12"/>
      <c r="I141" s="12"/>
      <c r="J141" s="12"/>
      <c r="K141" s="12"/>
      <c r="L141" s="12"/>
      <c r="M141" s="12"/>
      <c r="N141" s="12"/>
      <c r="O141" s="12"/>
      <c r="P141" s="12"/>
      <c r="Q141" s="12"/>
      <c r="R141" s="12"/>
      <c r="S141" s="12"/>
    </row>
    <row r="142" spans="2:19" ht="12.75">
      <c r="B142" s="12"/>
      <c r="C142" s="12"/>
      <c r="D142" s="12"/>
      <c r="E142" s="12"/>
      <c r="F142" s="12"/>
      <c r="G142" s="12"/>
      <c r="H142" s="12"/>
      <c r="I142" s="12"/>
      <c r="J142" s="12"/>
      <c r="K142" s="12"/>
      <c r="L142" s="12"/>
      <c r="M142" s="12"/>
      <c r="N142" s="12"/>
      <c r="O142" s="12"/>
      <c r="P142" s="12"/>
      <c r="Q142" s="12"/>
      <c r="R142" s="12"/>
      <c r="S142" s="12"/>
    </row>
    <row r="143" spans="2:19" ht="12.75">
      <c r="B143" s="12"/>
      <c r="C143" s="12"/>
      <c r="D143" s="12"/>
      <c r="E143" s="12"/>
      <c r="F143" s="12"/>
      <c r="G143" s="12"/>
      <c r="H143" s="12"/>
      <c r="I143" s="12"/>
      <c r="J143" s="12"/>
      <c r="K143" s="12"/>
      <c r="L143" s="12"/>
      <c r="M143" s="12"/>
      <c r="N143" s="12"/>
      <c r="O143" s="12"/>
      <c r="P143" s="12"/>
      <c r="Q143" s="12"/>
      <c r="R143" s="12"/>
      <c r="S143" s="12"/>
    </row>
    <row r="144" spans="2:19" ht="12.75">
      <c r="B144" s="12"/>
      <c r="C144" s="12"/>
      <c r="D144" s="12"/>
      <c r="E144" s="12"/>
      <c r="F144" s="12"/>
      <c r="G144" s="12"/>
      <c r="H144" s="12"/>
      <c r="I144" s="12"/>
      <c r="J144" s="12"/>
      <c r="K144" s="12"/>
      <c r="L144" s="12"/>
      <c r="M144" s="12"/>
      <c r="N144" s="12"/>
      <c r="O144" s="12"/>
      <c r="P144" s="12"/>
      <c r="Q144" s="12"/>
      <c r="R144" s="12"/>
      <c r="S144" s="12"/>
    </row>
    <row r="145" spans="2:19" ht="12.75">
      <c r="B145" s="12"/>
      <c r="C145" s="12"/>
      <c r="D145" s="12"/>
      <c r="E145" s="12"/>
      <c r="F145" s="12"/>
      <c r="G145" s="12"/>
      <c r="H145" s="12"/>
      <c r="I145" s="12"/>
      <c r="J145" s="12"/>
      <c r="K145" s="12"/>
      <c r="L145" s="12"/>
      <c r="M145" s="12"/>
      <c r="N145" s="12"/>
      <c r="O145" s="12"/>
      <c r="P145" s="12"/>
      <c r="Q145" s="12"/>
      <c r="R145" s="12"/>
      <c r="S145" s="12"/>
    </row>
    <row r="146" spans="2:19" ht="12.75">
      <c r="B146" s="12"/>
      <c r="C146" s="12"/>
      <c r="D146" s="12"/>
      <c r="E146" s="12"/>
      <c r="F146" s="12"/>
      <c r="G146" s="12"/>
      <c r="H146" s="12"/>
      <c r="I146" s="12"/>
      <c r="J146" s="12"/>
      <c r="K146" s="12"/>
      <c r="L146" s="12"/>
      <c r="M146" s="12"/>
      <c r="N146" s="12"/>
      <c r="O146" s="12"/>
      <c r="P146" s="12"/>
      <c r="Q146" s="12"/>
      <c r="R146" s="12"/>
      <c r="S146" s="12"/>
    </row>
    <row r="147" spans="2:19" ht="12.75">
      <c r="B147" s="12"/>
      <c r="C147" s="12"/>
      <c r="D147" s="12"/>
      <c r="E147" s="12"/>
      <c r="F147" s="12"/>
      <c r="G147" s="12"/>
      <c r="H147" s="12"/>
      <c r="I147" s="12"/>
      <c r="J147" s="12"/>
      <c r="K147" s="12"/>
      <c r="L147" s="12"/>
      <c r="M147" s="12"/>
      <c r="N147" s="12"/>
      <c r="O147" s="12"/>
      <c r="P147" s="12"/>
      <c r="Q147" s="12"/>
      <c r="R147" s="12"/>
      <c r="S147" s="12"/>
    </row>
    <row r="148" spans="2:19" ht="12.75">
      <c r="B148" s="12"/>
      <c r="C148" s="12"/>
      <c r="D148" s="12"/>
      <c r="E148" s="12"/>
      <c r="F148" s="12"/>
      <c r="G148" s="12"/>
      <c r="H148" s="12"/>
      <c r="I148" s="12"/>
      <c r="J148" s="12"/>
      <c r="K148" s="12"/>
      <c r="L148" s="12"/>
      <c r="M148" s="12"/>
      <c r="N148" s="12"/>
      <c r="O148" s="12"/>
      <c r="P148" s="12"/>
      <c r="Q148" s="12"/>
      <c r="R148" s="12"/>
      <c r="S148" s="12"/>
    </row>
    <row r="149" spans="2:19" ht="12.75">
      <c r="B149" s="12"/>
      <c r="C149" s="12"/>
      <c r="D149" s="12"/>
      <c r="E149" s="12"/>
      <c r="F149" s="12"/>
      <c r="G149" s="12"/>
      <c r="H149" s="12"/>
      <c r="I149" s="12"/>
      <c r="J149" s="12"/>
      <c r="K149" s="12"/>
      <c r="L149" s="12"/>
      <c r="M149" s="12"/>
      <c r="N149" s="12"/>
      <c r="O149" s="12"/>
      <c r="P149" s="12"/>
      <c r="Q149" s="12"/>
      <c r="R149" s="12"/>
      <c r="S149" s="12"/>
    </row>
    <row r="150" spans="2:19" ht="12.75">
      <c r="B150" s="12"/>
      <c r="C150" s="12"/>
      <c r="D150" s="12"/>
      <c r="E150" s="12"/>
      <c r="F150" s="12"/>
      <c r="G150" s="12"/>
      <c r="H150" s="12"/>
      <c r="I150" s="12"/>
      <c r="J150" s="12"/>
      <c r="K150" s="12"/>
      <c r="L150" s="12"/>
      <c r="M150" s="12"/>
      <c r="N150" s="12"/>
      <c r="O150" s="12"/>
      <c r="P150" s="12"/>
      <c r="Q150" s="12"/>
      <c r="R150" s="12"/>
      <c r="S150" s="12"/>
    </row>
    <row r="151" spans="2:19" ht="12.75">
      <c r="B151" s="12"/>
      <c r="C151" s="12"/>
      <c r="D151" s="12"/>
      <c r="E151" s="12"/>
      <c r="F151" s="12"/>
      <c r="G151" s="12"/>
      <c r="H151" s="12"/>
      <c r="I151" s="12"/>
      <c r="J151" s="12"/>
      <c r="K151" s="12"/>
      <c r="L151" s="12"/>
      <c r="M151" s="12"/>
      <c r="N151" s="12"/>
      <c r="O151" s="12"/>
      <c r="P151" s="12"/>
      <c r="Q151" s="12"/>
      <c r="R151" s="12"/>
      <c r="S151" s="12"/>
    </row>
    <row r="152" spans="2:19" ht="12.75">
      <c r="B152" s="12"/>
      <c r="C152" s="12"/>
      <c r="D152" s="12"/>
      <c r="E152" s="12"/>
      <c r="F152" s="12"/>
      <c r="G152" s="12"/>
      <c r="H152" s="12"/>
      <c r="I152" s="12"/>
      <c r="J152" s="12"/>
      <c r="K152" s="12"/>
      <c r="L152" s="12"/>
      <c r="M152" s="12"/>
      <c r="N152" s="12"/>
      <c r="O152" s="12"/>
      <c r="P152" s="12"/>
      <c r="Q152" s="12"/>
      <c r="R152" s="12"/>
      <c r="S152" s="12"/>
    </row>
    <row r="153" spans="2:19" ht="12.75">
      <c r="B153" s="12"/>
      <c r="C153" s="12"/>
      <c r="D153" s="12"/>
      <c r="E153" s="12"/>
      <c r="F153" s="12"/>
      <c r="G153" s="12"/>
      <c r="H153" s="12"/>
      <c r="I153" s="12"/>
      <c r="J153" s="12"/>
      <c r="K153" s="12"/>
      <c r="L153" s="12"/>
      <c r="M153" s="12"/>
      <c r="N153" s="12"/>
      <c r="O153" s="12"/>
      <c r="P153" s="12"/>
      <c r="Q153" s="12"/>
      <c r="R153" s="12"/>
      <c r="S153" s="12"/>
    </row>
    <row r="154" spans="2:19" ht="12.75">
      <c r="B154" s="12"/>
      <c r="C154" s="12"/>
      <c r="D154" s="12"/>
      <c r="E154" s="12"/>
      <c r="F154" s="12"/>
      <c r="G154" s="12"/>
      <c r="H154" s="12"/>
      <c r="I154" s="12"/>
      <c r="J154" s="12"/>
      <c r="K154" s="12"/>
      <c r="L154" s="12"/>
      <c r="M154" s="12"/>
      <c r="N154" s="12"/>
      <c r="O154" s="12"/>
      <c r="P154" s="12"/>
      <c r="Q154" s="12"/>
      <c r="R154" s="12"/>
      <c r="S154" s="12"/>
    </row>
    <row r="155" spans="2:19" ht="12.75">
      <c r="B155" s="12"/>
      <c r="C155" s="12"/>
      <c r="D155" s="12"/>
      <c r="E155" s="12"/>
      <c r="F155" s="12"/>
      <c r="G155" s="12"/>
      <c r="H155" s="12"/>
      <c r="I155" s="12"/>
      <c r="J155" s="12"/>
      <c r="K155" s="12"/>
      <c r="L155" s="12"/>
      <c r="M155" s="12"/>
      <c r="N155" s="12"/>
      <c r="O155" s="12"/>
      <c r="P155" s="12"/>
      <c r="Q155" s="12"/>
      <c r="R155" s="12"/>
      <c r="S155" s="12"/>
    </row>
    <row r="156" spans="2:19" ht="12.75">
      <c r="B156" s="12"/>
      <c r="C156" s="12"/>
      <c r="D156" s="12"/>
      <c r="E156" s="12"/>
      <c r="F156" s="12"/>
      <c r="G156" s="12"/>
      <c r="H156" s="12"/>
      <c r="I156" s="12"/>
      <c r="J156" s="12"/>
      <c r="K156" s="12"/>
      <c r="L156" s="12"/>
      <c r="M156" s="12"/>
      <c r="N156" s="12"/>
      <c r="O156" s="12"/>
      <c r="P156" s="12"/>
      <c r="Q156" s="12"/>
      <c r="R156" s="12"/>
      <c r="S156" s="12"/>
    </row>
    <row r="157" spans="2:19" ht="12.75">
      <c r="B157" s="12"/>
      <c r="C157" s="12"/>
      <c r="D157" s="12"/>
      <c r="E157" s="12"/>
      <c r="F157" s="12"/>
      <c r="G157" s="12"/>
      <c r="H157" s="12"/>
      <c r="I157" s="12"/>
      <c r="J157" s="12"/>
      <c r="K157" s="12"/>
      <c r="L157" s="12"/>
      <c r="M157" s="12"/>
      <c r="N157" s="12"/>
      <c r="O157" s="12"/>
      <c r="P157" s="12"/>
      <c r="Q157" s="12"/>
      <c r="R157" s="12"/>
      <c r="S157" s="12"/>
    </row>
    <row r="158" spans="2:19" ht="12.75">
      <c r="B158" s="12"/>
      <c r="C158" s="12"/>
      <c r="D158" s="12"/>
      <c r="E158" s="12"/>
      <c r="F158" s="12"/>
      <c r="G158" s="12"/>
      <c r="H158" s="12"/>
      <c r="I158" s="12"/>
      <c r="J158" s="12"/>
      <c r="K158" s="12"/>
      <c r="L158" s="12"/>
      <c r="M158" s="12"/>
      <c r="N158" s="12"/>
      <c r="O158" s="12"/>
      <c r="P158" s="12"/>
      <c r="Q158" s="12"/>
      <c r="R158" s="12"/>
      <c r="S158" s="12"/>
    </row>
    <row r="159" spans="2:19" ht="12.75">
      <c r="B159" s="12"/>
      <c r="C159" s="12"/>
      <c r="D159" s="12"/>
      <c r="E159" s="12"/>
      <c r="F159" s="12"/>
      <c r="G159" s="12"/>
      <c r="H159" s="12"/>
      <c r="I159" s="12"/>
      <c r="J159" s="12"/>
      <c r="K159" s="12"/>
      <c r="L159" s="12"/>
      <c r="M159" s="12"/>
      <c r="N159" s="12"/>
      <c r="O159" s="12"/>
      <c r="P159" s="12"/>
      <c r="Q159" s="12"/>
      <c r="R159" s="12"/>
      <c r="S159" s="12"/>
    </row>
    <row r="160" spans="2:19" ht="12.75">
      <c r="B160" s="12"/>
      <c r="C160" s="12"/>
      <c r="D160" s="12"/>
      <c r="E160" s="12"/>
      <c r="F160" s="12"/>
      <c r="G160" s="12"/>
      <c r="H160" s="12"/>
      <c r="I160" s="12"/>
      <c r="J160" s="12"/>
      <c r="K160" s="12"/>
      <c r="L160" s="12"/>
      <c r="M160" s="12"/>
      <c r="N160" s="12"/>
      <c r="O160" s="12"/>
      <c r="P160" s="12"/>
      <c r="Q160" s="12"/>
      <c r="R160" s="12"/>
      <c r="S160" s="12"/>
    </row>
    <row r="161" spans="2:19" ht="12.75">
      <c r="B161" s="12"/>
      <c r="C161" s="12"/>
      <c r="D161" s="12"/>
      <c r="E161" s="12"/>
      <c r="F161" s="12"/>
      <c r="G161" s="12"/>
      <c r="H161" s="12"/>
      <c r="I161" s="12"/>
      <c r="J161" s="12"/>
      <c r="K161" s="12"/>
      <c r="L161" s="12"/>
      <c r="M161" s="12"/>
      <c r="N161" s="12"/>
      <c r="O161" s="12"/>
      <c r="P161" s="12"/>
      <c r="Q161" s="12"/>
      <c r="R161" s="12"/>
      <c r="S161" s="12"/>
    </row>
    <row r="162" spans="2:19" ht="12.75">
      <c r="B162" s="12"/>
      <c r="C162" s="12"/>
      <c r="D162" s="12"/>
      <c r="E162" s="12"/>
      <c r="F162" s="12"/>
      <c r="G162" s="12"/>
      <c r="H162" s="12"/>
      <c r="I162" s="12"/>
      <c r="J162" s="12"/>
      <c r="K162" s="12"/>
      <c r="L162" s="12"/>
      <c r="M162" s="12"/>
      <c r="N162" s="12"/>
      <c r="O162" s="12"/>
      <c r="P162" s="12"/>
      <c r="Q162" s="12"/>
      <c r="R162" s="12"/>
      <c r="S162" s="12"/>
    </row>
    <row r="163" spans="2:19" ht="12.75">
      <c r="B163" s="12"/>
      <c r="C163" s="12"/>
      <c r="D163" s="12"/>
      <c r="E163" s="12"/>
      <c r="F163" s="12"/>
      <c r="G163" s="12"/>
      <c r="H163" s="12"/>
      <c r="I163" s="12"/>
      <c r="J163" s="12"/>
      <c r="K163" s="12"/>
      <c r="L163" s="12"/>
      <c r="M163" s="12"/>
      <c r="N163" s="12"/>
      <c r="O163" s="12"/>
      <c r="P163" s="12"/>
      <c r="Q163" s="12"/>
      <c r="R163" s="12"/>
      <c r="S163" s="12"/>
    </row>
    <row r="164" spans="2:19" ht="12.75">
      <c r="B164" s="12"/>
      <c r="C164" s="12"/>
      <c r="D164" s="12"/>
      <c r="E164" s="12"/>
      <c r="F164" s="12"/>
      <c r="G164" s="12"/>
      <c r="H164" s="12"/>
      <c r="I164" s="12"/>
      <c r="J164" s="12"/>
      <c r="K164" s="12"/>
      <c r="L164" s="12"/>
      <c r="M164" s="12"/>
      <c r="N164" s="12"/>
      <c r="O164" s="12"/>
      <c r="P164" s="12"/>
      <c r="Q164" s="12"/>
      <c r="R164" s="12"/>
      <c r="S164" s="12"/>
    </row>
    <row r="165" spans="2:19" ht="12.75">
      <c r="B165" s="12"/>
      <c r="C165" s="12"/>
      <c r="D165" s="12"/>
      <c r="E165" s="12"/>
      <c r="F165" s="12"/>
      <c r="G165" s="12"/>
      <c r="H165" s="12"/>
      <c r="I165" s="12"/>
      <c r="J165" s="12"/>
      <c r="K165" s="12"/>
      <c r="L165" s="12"/>
      <c r="M165" s="12"/>
      <c r="N165" s="12"/>
      <c r="O165" s="12"/>
      <c r="P165" s="12"/>
      <c r="Q165" s="12"/>
      <c r="R165" s="12"/>
      <c r="S165" s="12"/>
    </row>
    <row r="166" spans="2:19" ht="12.75">
      <c r="B166" s="12"/>
      <c r="C166" s="12"/>
      <c r="D166" s="12"/>
      <c r="E166" s="12"/>
      <c r="F166" s="12"/>
      <c r="G166" s="12"/>
      <c r="H166" s="12"/>
      <c r="I166" s="12"/>
      <c r="J166" s="12"/>
      <c r="K166" s="12"/>
      <c r="L166" s="12"/>
      <c r="M166" s="12"/>
      <c r="N166" s="12"/>
      <c r="O166" s="12"/>
      <c r="P166" s="12"/>
      <c r="Q166" s="12"/>
      <c r="R166" s="12"/>
      <c r="S166" s="12"/>
    </row>
    <row r="167" spans="2:19" ht="12.75">
      <c r="B167" s="12"/>
      <c r="C167" s="12"/>
      <c r="D167" s="12"/>
      <c r="E167" s="12"/>
      <c r="F167" s="12"/>
      <c r="G167" s="12"/>
      <c r="H167" s="12"/>
      <c r="I167" s="12"/>
      <c r="J167" s="12"/>
      <c r="K167" s="12"/>
      <c r="L167" s="12"/>
      <c r="M167" s="12"/>
      <c r="N167" s="12"/>
      <c r="O167" s="12"/>
      <c r="P167" s="12"/>
      <c r="Q167" s="12"/>
      <c r="R167" s="12"/>
      <c r="S167" s="12"/>
    </row>
    <row r="168" spans="2:19" ht="12.75">
      <c r="B168" s="12"/>
      <c r="C168" s="12"/>
      <c r="D168" s="12"/>
      <c r="E168" s="12"/>
      <c r="F168" s="12"/>
      <c r="G168" s="12"/>
      <c r="H168" s="12"/>
      <c r="I168" s="12"/>
      <c r="J168" s="12"/>
      <c r="K168" s="12"/>
      <c r="L168" s="12"/>
      <c r="M168" s="12"/>
      <c r="N168" s="12"/>
      <c r="O168" s="12"/>
      <c r="P168" s="12"/>
      <c r="Q168" s="12"/>
      <c r="R168" s="12"/>
      <c r="S168" s="12"/>
    </row>
    <row r="169" spans="2:19" ht="12.75">
      <c r="B169" s="12"/>
      <c r="C169" s="12"/>
      <c r="D169" s="12"/>
      <c r="E169" s="12"/>
      <c r="F169" s="12"/>
      <c r="G169" s="12"/>
      <c r="H169" s="12"/>
      <c r="I169" s="12"/>
      <c r="J169" s="12"/>
      <c r="K169" s="12"/>
      <c r="L169" s="12"/>
      <c r="M169" s="12"/>
      <c r="N169" s="12"/>
      <c r="O169" s="12"/>
      <c r="P169" s="12"/>
      <c r="Q169" s="12"/>
      <c r="R169" s="12"/>
      <c r="S169" s="12"/>
    </row>
    <row r="170" spans="2:19" ht="12.75">
      <c r="B170" s="12"/>
      <c r="C170" s="12"/>
      <c r="D170" s="12"/>
      <c r="E170" s="12"/>
      <c r="F170" s="12"/>
      <c r="G170" s="12"/>
      <c r="H170" s="12"/>
      <c r="I170" s="12"/>
      <c r="J170" s="12"/>
      <c r="K170" s="12"/>
      <c r="L170" s="12"/>
      <c r="M170" s="12"/>
      <c r="N170" s="12"/>
      <c r="O170" s="12"/>
      <c r="P170" s="12"/>
      <c r="Q170" s="12"/>
      <c r="R170" s="12"/>
      <c r="S170" s="12"/>
    </row>
    <row r="171" spans="2:19" ht="12.75">
      <c r="B171" s="12"/>
      <c r="C171" s="12"/>
      <c r="D171" s="12"/>
      <c r="E171" s="12"/>
      <c r="F171" s="12"/>
      <c r="G171" s="12"/>
      <c r="H171" s="12"/>
      <c r="I171" s="12"/>
      <c r="J171" s="12"/>
      <c r="K171" s="12"/>
      <c r="L171" s="12"/>
      <c r="M171" s="12"/>
      <c r="N171" s="12"/>
      <c r="O171" s="12"/>
      <c r="P171" s="12"/>
      <c r="Q171" s="12"/>
      <c r="R171" s="12"/>
      <c r="S171" s="12"/>
    </row>
    <row r="172" spans="2:19" ht="12.75">
      <c r="B172" s="12"/>
      <c r="C172" s="12"/>
      <c r="D172" s="12"/>
      <c r="E172" s="12"/>
      <c r="F172" s="12"/>
      <c r="G172" s="12"/>
      <c r="H172" s="12"/>
      <c r="I172" s="12"/>
      <c r="J172" s="12"/>
      <c r="K172" s="12"/>
      <c r="L172" s="12"/>
      <c r="M172" s="12"/>
      <c r="N172" s="12"/>
      <c r="O172" s="12"/>
      <c r="P172" s="12"/>
      <c r="Q172" s="12"/>
      <c r="R172" s="12"/>
      <c r="S172" s="12"/>
    </row>
    <row r="173" spans="2:19" ht="12.75">
      <c r="B173" s="12"/>
      <c r="C173" s="12"/>
      <c r="D173" s="12"/>
      <c r="E173" s="12"/>
      <c r="F173" s="12"/>
      <c r="G173" s="12"/>
      <c r="H173" s="12"/>
      <c r="I173" s="12"/>
      <c r="J173" s="12"/>
      <c r="K173" s="12"/>
      <c r="L173" s="12"/>
      <c r="M173" s="12"/>
      <c r="N173" s="12"/>
      <c r="O173" s="12"/>
      <c r="P173" s="12"/>
      <c r="Q173" s="12"/>
      <c r="R173" s="12"/>
      <c r="S173" s="12"/>
    </row>
    <row r="174" spans="2:19" ht="12.75">
      <c r="B174" s="12"/>
      <c r="C174" s="12"/>
      <c r="D174" s="12"/>
      <c r="E174" s="12"/>
      <c r="F174" s="12"/>
      <c r="G174" s="12"/>
      <c r="H174" s="12"/>
      <c r="I174" s="12"/>
      <c r="J174" s="12"/>
      <c r="K174" s="12"/>
      <c r="L174" s="12"/>
      <c r="M174" s="12"/>
      <c r="N174" s="12"/>
      <c r="O174" s="12"/>
      <c r="P174" s="12"/>
      <c r="Q174" s="12"/>
      <c r="R174" s="12"/>
      <c r="S174" s="12"/>
    </row>
    <row r="175" spans="2:19" ht="12.75">
      <c r="B175" s="12"/>
      <c r="C175" s="12"/>
      <c r="D175" s="12"/>
      <c r="E175" s="12"/>
      <c r="F175" s="12"/>
      <c r="G175" s="12"/>
      <c r="H175" s="12"/>
      <c r="I175" s="12"/>
      <c r="J175" s="12"/>
      <c r="K175" s="12"/>
      <c r="L175" s="12"/>
      <c r="M175" s="12"/>
      <c r="N175" s="12"/>
      <c r="O175" s="12"/>
      <c r="P175" s="12"/>
      <c r="Q175" s="12"/>
      <c r="R175" s="12"/>
      <c r="S175" s="12"/>
    </row>
    <row r="176" spans="2:19" ht="12.75">
      <c r="B176" s="12"/>
      <c r="C176" s="12"/>
      <c r="D176" s="12"/>
      <c r="E176" s="12"/>
      <c r="F176" s="12"/>
      <c r="G176" s="12"/>
      <c r="H176" s="12"/>
      <c r="I176" s="12"/>
      <c r="J176" s="12"/>
      <c r="K176" s="12"/>
      <c r="L176" s="12"/>
      <c r="M176" s="12"/>
      <c r="N176" s="12"/>
      <c r="O176" s="12"/>
      <c r="P176" s="12"/>
      <c r="Q176" s="12"/>
      <c r="R176" s="12"/>
      <c r="S176" s="12"/>
    </row>
    <row r="177" spans="2:19" ht="12.75">
      <c r="B177" s="12"/>
      <c r="C177" s="12"/>
      <c r="D177" s="12"/>
      <c r="E177" s="12"/>
      <c r="F177" s="12"/>
      <c r="G177" s="12"/>
      <c r="H177" s="12"/>
      <c r="I177" s="12"/>
      <c r="J177" s="12"/>
      <c r="K177" s="12"/>
      <c r="L177" s="12"/>
      <c r="M177" s="12"/>
      <c r="N177" s="12"/>
      <c r="O177" s="12"/>
      <c r="P177" s="12"/>
      <c r="Q177" s="12"/>
      <c r="R177" s="12"/>
      <c r="S177" s="12"/>
    </row>
    <row r="178" spans="2:19" ht="12.75">
      <c r="B178" s="12"/>
      <c r="C178" s="12"/>
      <c r="D178" s="12"/>
      <c r="E178" s="12"/>
      <c r="F178" s="12"/>
      <c r="G178" s="12"/>
      <c r="H178" s="12"/>
      <c r="I178" s="12"/>
      <c r="J178" s="12"/>
      <c r="K178" s="12"/>
      <c r="L178" s="12"/>
      <c r="M178" s="12"/>
      <c r="N178" s="12"/>
      <c r="O178" s="12"/>
      <c r="P178" s="12"/>
      <c r="Q178" s="12"/>
      <c r="R178" s="12"/>
      <c r="S178" s="12"/>
    </row>
    <row r="179" spans="2:19" ht="12.75">
      <c r="B179" s="12"/>
      <c r="C179" s="12"/>
      <c r="D179" s="12"/>
      <c r="E179" s="12"/>
      <c r="F179" s="12"/>
      <c r="G179" s="12"/>
      <c r="H179" s="12"/>
      <c r="I179" s="12"/>
      <c r="J179" s="12"/>
      <c r="K179" s="12"/>
      <c r="L179" s="12"/>
      <c r="M179" s="12"/>
      <c r="N179" s="12"/>
      <c r="O179" s="12"/>
      <c r="P179" s="12"/>
      <c r="Q179" s="12"/>
      <c r="R179" s="12"/>
      <c r="S179" s="12"/>
    </row>
    <row r="180" spans="2:19" ht="12.75">
      <c r="B180" s="12"/>
      <c r="C180" s="12"/>
      <c r="D180" s="12"/>
      <c r="E180" s="12"/>
      <c r="F180" s="12"/>
      <c r="G180" s="12"/>
      <c r="H180" s="12"/>
      <c r="I180" s="12"/>
      <c r="J180" s="12"/>
      <c r="K180" s="12"/>
      <c r="L180" s="12"/>
      <c r="M180" s="12"/>
      <c r="N180" s="12"/>
      <c r="O180" s="12"/>
      <c r="P180" s="12"/>
      <c r="Q180" s="12"/>
      <c r="R180" s="12"/>
      <c r="S180" s="12"/>
    </row>
    <row r="181" spans="2:19" ht="12.75">
      <c r="B181" s="12"/>
      <c r="C181" s="12"/>
      <c r="D181" s="12"/>
      <c r="E181" s="12"/>
      <c r="F181" s="12"/>
      <c r="G181" s="12"/>
      <c r="H181" s="12"/>
      <c r="I181" s="12"/>
      <c r="J181" s="12"/>
      <c r="K181" s="12"/>
      <c r="L181" s="12"/>
      <c r="M181" s="12"/>
      <c r="N181" s="12"/>
      <c r="O181" s="12"/>
      <c r="P181" s="12"/>
      <c r="Q181" s="12"/>
      <c r="R181" s="12"/>
      <c r="S181" s="12"/>
    </row>
    <row r="182" spans="2:19" ht="12.75">
      <c r="B182" s="12"/>
      <c r="C182" s="12"/>
      <c r="D182" s="12"/>
      <c r="E182" s="12"/>
      <c r="F182" s="12"/>
      <c r="G182" s="12"/>
      <c r="H182" s="12"/>
      <c r="I182" s="12"/>
      <c r="J182" s="12"/>
      <c r="K182" s="12"/>
      <c r="L182" s="12"/>
      <c r="M182" s="12"/>
      <c r="N182" s="12"/>
      <c r="O182" s="12"/>
      <c r="P182" s="12"/>
      <c r="Q182" s="12"/>
      <c r="R182" s="12"/>
      <c r="S182" s="12"/>
    </row>
    <row r="183" spans="2:19" ht="12.75">
      <c r="B183" s="12"/>
      <c r="C183" s="12"/>
      <c r="D183" s="12"/>
      <c r="E183" s="12"/>
      <c r="F183" s="12"/>
      <c r="G183" s="12"/>
      <c r="H183" s="12"/>
      <c r="I183" s="12"/>
      <c r="J183" s="12"/>
      <c r="K183" s="12"/>
      <c r="L183" s="12"/>
      <c r="M183" s="12"/>
      <c r="N183" s="12"/>
      <c r="O183" s="12"/>
      <c r="P183" s="12"/>
      <c r="Q183" s="12"/>
      <c r="R183" s="12"/>
      <c r="S183" s="12"/>
    </row>
    <row r="184" spans="2:19" ht="12.75">
      <c r="B184" s="12"/>
      <c r="C184" s="12"/>
      <c r="D184" s="12"/>
      <c r="E184" s="12"/>
      <c r="F184" s="12"/>
      <c r="G184" s="12"/>
      <c r="H184" s="12"/>
      <c r="I184" s="12"/>
      <c r="J184" s="12"/>
      <c r="K184" s="12"/>
      <c r="L184" s="12"/>
      <c r="M184" s="12"/>
      <c r="N184" s="12"/>
      <c r="O184" s="12"/>
      <c r="P184" s="12"/>
      <c r="Q184" s="12"/>
      <c r="R184" s="12"/>
      <c r="S184" s="12"/>
    </row>
    <row r="185" spans="2:19" ht="12.75">
      <c r="B185" s="12"/>
      <c r="C185" s="12"/>
      <c r="D185" s="12"/>
      <c r="E185" s="12"/>
      <c r="F185" s="12"/>
      <c r="G185" s="12"/>
      <c r="H185" s="12"/>
      <c r="I185" s="12"/>
      <c r="J185" s="12"/>
      <c r="K185" s="12"/>
      <c r="L185" s="12"/>
      <c r="M185" s="12"/>
      <c r="N185" s="12"/>
      <c r="O185" s="12"/>
      <c r="P185" s="12"/>
      <c r="Q185" s="12"/>
      <c r="R185" s="12"/>
      <c r="S185" s="12"/>
    </row>
    <row r="186" spans="2:19" ht="12.75">
      <c r="B186" s="12"/>
      <c r="C186" s="12"/>
      <c r="D186" s="12"/>
      <c r="E186" s="12"/>
      <c r="F186" s="12"/>
      <c r="G186" s="12"/>
      <c r="H186" s="12"/>
      <c r="I186" s="12"/>
      <c r="J186" s="12"/>
      <c r="K186" s="12"/>
      <c r="L186" s="12"/>
      <c r="M186" s="12"/>
      <c r="N186" s="12"/>
      <c r="O186" s="12"/>
      <c r="P186" s="12"/>
      <c r="Q186" s="12"/>
      <c r="R186" s="12"/>
      <c r="S186" s="12"/>
    </row>
    <row r="187" spans="2:19" ht="12.75">
      <c r="B187" s="12"/>
      <c r="C187" s="12"/>
      <c r="D187" s="12"/>
      <c r="E187" s="12"/>
      <c r="F187" s="12"/>
      <c r="G187" s="12"/>
      <c r="H187" s="12"/>
      <c r="I187" s="12"/>
      <c r="J187" s="12"/>
      <c r="K187" s="12"/>
      <c r="L187" s="12"/>
      <c r="M187" s="12"/>
      <c r="N187" s="12"/>
      <c r="O187" s="12"/>
      <c r="P187" s="12"/>
      <c r="Q187" s="12"/>
      <c r="R187" s="12"/>
      <c r="S187" s="12"/>
    </row>
    <row r="188" spans="2:19" ht="12.75">
      <c r="B188" s="12"/>
      <c r="C188" s="12"/>
      <c r="D188" s="12"/>
      <c r="E188" s="12"/>
      <c r="F188" s="12"/>
      <c r="G188" s="12"/>
      <c r="H188" s="12"/>
      <c r="I188" s="12"/>
      <c r="J188" s="12"/>
      <c r="K188" s="12"/>
      <c r="L188" s="12"/>
      <c r="M188" s="12"/>
      <c r="N188" s="12"/>
      <c r="O188" s="12"/>
      <c r="P188" s="12"/>
      <c r="Q188" s="12"/>
      <c r="R188" s="12"/>
      <c r="S188" s="12"/>
    </row>
    <row r="189" spans="2:19" ht="12.75">
      <c r="B189" s="12"/>
      <c r="C189" s="12"/>
      <c r="D189" s="12"/>
      <c r="E189" s="12"/>
      <c r="F189" s="12"/>
      <c r="G189" s="12"/>
      <c r="H189" s="12"/>
      <c r="I189" s="12"/>
      <c r="J189" s="12"/>
      <c r="K189" s="12"/>
      <c r="L189" s="12"/>
      <c r="M189" s="12"/>
      <c r="N189" s="12"/>
      <c r="O189" s="12"/>
      <c r="P189" s="12"/>
      <c r="Q189" s="12"/>
      <c r="R189" s="12"/>
      <c r="S189" s="12"/>
    </row>
    <row r="190" spans="2:19" ht="12.75">
      <c r="B190" s="12"/>
      <c r="C190" s="12"/>
      <c r="D190" s="12"/>
      <c r="E190" s="12"/>
      <c r="F190" s="12"/>
      <c r="G190" s="12"/>
      <c r="H190" s="12"/>
      <c r="I190" s="12"/>
      <c r="J190" s="12"/>
      <c r="K190" s="12"/>
      <c r="L190" s="12"/>
      <c r="M190" s="12"/>
      <c r="N190" s="12"/>
      <c r="O190" s="12"/>
      <c r="P190" s="12"/>
      <c r="Q190" s="12"/>
      <c r="R190" s="12"/>
      <c r="S190" s="12"/>
    </row>
    <row r="191" spans="2:19" ht="12.75">
      <c r="B191" s="12"/>
      <c r="C191" s="12"/>
      <c r="D191" s="12"/>
      <c r="E191" s="12"/>
      <c r="F191" s="12"/>
      <c r="G191" s="12"/>
      <c r="H191" s="12"/>
      <c r="I191" s="12"/>
      <c r="J191" s="12"/>
      <c r="K191" s="12"/>
      <c r="L191" s="12"/>
      <c r="M191" s="12"/>
      <c r="N191" s="12"/>
      <c r="O191" s="12"/>
      <c r="P191" s="12"/>
      <c r="Q191" s="12"/>
      <c r="R191" s="12"/>
      <c r="S191" s="12"/>
    </row>
    <row r="192" spans="2:19" ht="12.75">
      <c r="B192" s="12"/>
      <c r="C192" s="12"/>
      <c r="D192" s="12"/>
      <c r="E192" s="12"/>
      <c r="F192" s="12"/>
      <c r="G192" s="12"/>
      <c r="H192" s="12"/>
      <c r="I192" s="12"/>
      <c r="J192" s="12"/>
      <c r="K192" s="12"/>
      <c r="L192" s="12"/>
      <c r="M192" s="12"/>
      <c r="N192" s="12"/>
      <c r="O192" s="12"/>
      <c r="P192" s="12"/>
      <c r="Q192" s="12"/>
      <c r="R192" s="12"/>
      <c r="S192" s="12"/>
    </row>
    <row r="193" spans="2:19" ht="12.75">
      <c r="B193" s="12"/>
      <c r="C193" s="12"/>
      <c r="D193" s="12"/>
      <c r="E193" s="12"/>
      <c r="F193" s="12"/>
      <c r="G193" s="12"/>
      <c r="H193" s="12"/>
      <c r="I193" s="12"/>
      <c r="J193" s="12"/>
      <c r="K193" s="12"/>
      <c r="L193" s="12"/>
      <c r="M193" s="12"/>
      <c r="N193" s="12"/>
      <c r="O193" s="12"/>
      <c r="P193" s="12"/>
      <c r="Q193" s="12"/>
      <c r="R193" s="12"/>
      <c r="S193" s="12"/>
    </row>
    <row r="194" spans="2:19" ht="12.75">
      <c r="B194" s="12"/>
      <c r="C194" s="12"/>
      <c r="D194" s="12"/>
      <c r="E194" s="12"/>
      <c r="F194" s="12"/>
      <c r="G194" s="12"/>
      <c r="H194" s="12"/>
      <c r="I194" s="12"/>
      <c r="J194" s="12"/>
      <c r="K194" s="12"/>
      <c r="L194" s="12"/>
      <c r="M194" s="12"/>
      <c r="N194" s="12"/>
      <c r="O194" s="12"/>
      <c r="P194" s="12"/>
      <c r="Q194" s="12"/>
      <c r="R194" s="12"/>
      <c r="S194" s="12"/>
    </row>
    <row r="195" spans="2:19" ht="12.75">
      <c r="B195" s="12"/>
      <c r="C195" s="12"/>
      <c r="D195" s="12"/>
      <c r="E195" s="12"/>
      <c r="F195" s="12"/>
      <c r="G195" s="12"/>
      <c r="H195" s="12"/>
      <c r="I195" s="12"/>
      <c r="J195" s="12"/>
      <c r="K195" s="12"/>
      <c r="L195" s="12"/>
      <c r="M195" s="12"/>
      <c r="N195" s="12"/>
      <c r="O195" s="12"/>
      <c r="P195" s="12"/>
      <c r="Q195" s="12"/>
      <c r="R195" s="12"/>
      <c r="S195" s="12"/>
    </row>
    <row r="196" spans="2:19" ht="12.75">
      <c r="B196" s="12"/>
      <c r="C196" s="12"/>
      <c r="D196" s="12"/>
      <c r="E196" s="12"/>
      <c r="F196" s="12"/>
      <c r="G196" s="12"/>
      <c r="H196" s="12"/>
      <c r="I196" s="12"/>
      <c r="J196" s="12"/>
      <c r="K196" s="12"/>
      <c r="L196" s="12"/>
      <c r="M196" s="12"/>
      <c r="N196" s="12"/>
      <c r="O196" s="12"/>
      <c r="P196" s="12"/>
      <c r="Q196" s="12"/>
      <c r="R196" s="12"/>
      <c r="S196" s="12"/>
    </row>
    <row r="197" spans="2:19" ht="12.75">
      <c r="B197" s="12"/>
      <c r="C197" s="12"/>
      <c r="D197" s="12"/>
      <c r="E197" s="12"/>
      <c r="F197" s="12"/>
      <c r="G197" s="12"/>
      <c r="H197" s="12"/>
      <c r="I197" s="12"/>
      <c r="J197" s="12"/>
      <c r="K197" s="12"/>
      <c r="L197" s="12"/>
      <c r="M197" s="12"/>
      <c r="N197" s="12"/>
      <c r="O197" s="12"/>
      <c r="P197" s="12"/>
      <c r="Q197" s="12"/>
      <c r="R197" s="12"/>
      <c r="S197" s="12"/>
    </row>
    <row r="198" spans="2:19" ht="12.75">
      <c r="B198" s="12"/>
      <c r="C198" s="12"/>
      <c r="D198" s="12"/>
      <c r="E198" s="12"/>
      <c r="F198" s="12"/>
      <c r="G198" s="12"/>
      <c r="H198" s="12"/>
      <c r="I198" s="12"/>
      <c r="J198" s="12"/>
      <c r="K198" s="12"/>
      <c r="L198" s="12"/>
      <c r="M198" s="12"/>
      <c r="N198" s="12"/>
      <c r="O198" s="12"/>
      <c r="P198" s="12"/>
      <c r="Q198" s="12"/>
      <c r="R198" s="12"/>
      <c r="S198" s="12"/>
    </row>
    <row r="199" spans="2:19" ht="12.75">
      <c r="B199" s="12"/>
      <c r="C199" s="12"/>
      <c r="D199" s="12"/>
      <c r="E199" s="12"/>
      <c r="F199" s="12"/>
      <c r="G199" s="12"/>
      <c r="H199" s="12"/>
      <c r="I199" s="12"/>
      <c r="J199" s="12"/>
      <c r="K199" s="12"/>
      <c r="L199" s="12"/>
      <c r="M199" s="12"/>
      <c r="N199" s="12"/>
      <c r="O199" s="12"/>
      <c r="P199" s="12"/>
      <c r="Q199" s="12"/>
      <c r="R199" s="12"/>
      <c r="S199" s="12"/>
    </row>
    <row r="200" spans="2:19" ht="12.75">
      <c r="B200" s="12"/>
      <c r="C200" s="12"/>
      <c r="D200" s="12"/>
      <c r="E200" s="12"/>
      <c r="F200" s="12"/>
      <c r="G200" s="12"/>
      <c r="H200" s="12"/>
      <c r="I200" s="12"/>
      <c r="J200" s="12"/>
      <c r="K200" s="12"/>
      <c r="L200" s="12"/>
      <c r="M200" s="12"/>
      <c r="N200" s="12"/>
      <c r="O200" s="12"/>
      <c r="P200" s="12"/>
      <c r="Q200" s="12"/>
      <c r="R200" s="12"/>
      <c r="S200" s="12"/>
    </row>
    <row r="201" spans="2:19" ht="12.75">
      <c r="B201" s="12"/>
      <c r="C201" s="12"/>
      <c r="D201" s="12"/>
      <c r="E201" s="12"/>
      <c r="F201" s="12"/>
      <c r="G201" s="12"/>
      <c r="H201" s="12"/>
      <c r="I201" s="12"/>
      <c r="J201" s="12"/>
      <c r="K201" s="12"/>
      <c r="L201" s="12"/>
      <c r="M201" s="12"/>
      <c r="N201" s="12"/>
      <c r="O201" s="12"/>
      <c r="P201" s="12"/>
      <c r="Q201" s="12"/>
      <c r="R201" s="12"/>
      <c r="S201" s="12"/>
    </row>
    <row r="202" spans="2:19" ht="12.75">
      <c r="B202" s="12"/>
      <c r="C202" s="12"/>
      <c r="D202" s="12"/>
      <c r="E202" s="12"/>
      <c r="F202" s="12"/>
      <c r="G202" s="12"/>
      <c r="H202" s="12"/>
      <c r="I202" s="12"/>
      <c r="J202" s="12"/>
      <c r="K202" s="12"/>
      <c r="L202" s="12"/>
      <c r="M202" s="12"/>
      <c r="N202" s="12"/>
      <c r="O202" s="12"/>
      <c r="P202" s="12"/>
      <c r="Q202" s="12"/>
      <c r="R202" s="12"/>
      <c r="S202" s="12"/>
    </row>
    <row r="203" spans="2:19" ht="12.75">
      <c r="B203" s="12"/>
      <c r="C203" s="12"/>
      <c r="D203" s="12"/>
      <c r="E203" s="12"/>
      <c r="F203" s="12"/>
      <c r="G203" s="12"/>
      <c r="H203" s="12"/>
      <c r="I203" s="12"/>
      <c r="J203" s="12"/>
      <c r="K203" s="12"/>
      <c r="L203" s="12"/>
      <c r="M203" s="12"/>
      <c r="N203" s="12"/>
      <c r="O203" s="12"/>
      <c r="P203" s="12"/>
      <c r="Q203" s="12"/>
      <c r="R203" s="12"/>
      <c r="S203" s="12"/>
    </row>
    <row r="204" spans="2:19" ht="12.75">
      <c r="B204" s="12"/>
      <c r="C204" s="12"/>
      <c r="D204" s="12"/>
      <c r="E204" s="12"/>
      <c r="F204" s="12"/>
      <c r="G204" s="12"/>
      <c r="H204" s="12"/>
      <c r="I204" s="12"/>
      <c r="J204" s="12"/>
      <c r="K204" s="12"/>
      <c r="L204" s="12"/>
      <c r="M204" s="12"/>
      <c r="N204" s="12"/>
      <c r="O204" s="12"/>
      <c r="P204" s="12"/>
      <c r="Q204" s="12"/>
      <c r="R204" s="12"/>
      <c r="S204" s="12"/>
    </row>
    <row r="205" spans="2:19" ht="12.75">
      <c r="B205" s="12"/>
      <c r="C205" s="12"/>
      <c r="D205" s="12"/>
      <c r="E205" s="12"/>
      <c r="F205" s="12"/>
      <c r="G205" s="12"/>
      <c r="H205" s="12"/>
      <c r="I205" s="12"/>
      <c r="J205" s="12"/>
      <c r="K205" s="12"/>
      <c r="L205" s="12"/>
      <c r="M205" s="12"/>
      <c r="N205" s="12"/>
      <c r="O205" s="12"/>
      <c r="P205" s="12"/>
      <c r="Q205" s="12"/>
      <c r="R205" s="12"/>
      <c r="S205" s="12"/>
    </row>
    <row r="206" spans="2:19" ht="12.75">
      <c r="B206" s="12"/>
      <c r="C206" s="12"/>
      <c r="D206" s="12"/>
      <c r="E206" s="12"/>
      <c r="F206" s="12"/>
      <c r="G206" s="12"/>
      <c r="H206" s="12"/>
      <c r="I206" s="12"/>
      <c r="J206" s="12"/>
      <c r="K206" s="12"/>
      <c r="L206" s="12"/>
      <c r="M206" s="12"/>
      <c r="N206" s="12"/>
      <c r="O206" s="12"/>
      <c r="P206" s="12"/>
      <c r="Q206" s="12"/>
      <c r="R206" s="12"/>
      <c r="S206" s="12"/>
    </row>
    <row r="207" spans="2:19" ht="12.75">
      <c r="B207" s="12"/>
      <c r="C207" s="12"/>
      <c r="D207" s="12"/>
      <c r="E207" s="12"/>
      <c r="F207" s="12"/>
      <c r="G207" s="12"/>
      <c r="H207" s="12"/>
      <c r="I207" s="12"/>
      <c r="J207" s="12"/>
      <c r="K207" s="12"/>
      <c r="L207" s="12"/>
      <c r="M207" s="12"/>
      <c r="N207" s="12"/>
      <c r="O207" s="12"/>
      <c r="P207" s="12"/>
      <c r="Q207" s="12"/>
      <c r="R207" s="12"/>
      <c r="S207" s="12"/>
    </row>
    <row r="208" spans="2:19" ht="12.75">
      <c r="B208" s="12"/>
      <c r="C208" s="12"/>
      <c r="D208" s="12"/>
      <c r="E208" s="12"/>
      <c r="F208" s="12"/>
      <c r="G208" s="12"/>
      <c r="H208" s="12"/>
      <c r="I208" s="12"/>
      <c r="J208" s="12"/>
      <c r="K208" s="12"/>
      <c r="L208" s="12"/>
      <c r="M208" s="12"/>
      <c r="N208" s="12"/>
      <c r="O208" s="12"/>
      <c r="P208" s="12"/>
      <c r="Q208" s="12"/>
      <c r="R208" s="12"/>
      <c r="S208" s="12"/>
    </row>
    <row r="209" spans="2:19" ht="12.75">
      <c r="B209" s="12"/>
      <c r="C209" s="12"/>
      <c r="D209" s="12"/>
      <c r="E209" s="12"/>
      <c r="F209" s="12"/>
      <c r="G209" s="12"/>
      <c r="H209" s="12"/>
      <c r="I209" s="12"/>
      <c r="J209" s="12"/>
      <c r="K209" s="12"/>
      <c r="L209" s="12"/>
      <c r="M209" s="12"/>
      <c r="N209" s="12"/>
      <c r="O209" s="12"/>
      <c r="P209" s="12"/>
      <c r="Q209" s="12"/>
      <c r="R209" s="12"/>
      <c r="S209" s="12"/>
    </row>
    <row r="210" spans="2:19" ht="12.75">
      <c r="B210" s="12"/>
      <c r="C210" s="12"/>
      <c r="D210" s="12"/>
      <c r="E210" s="12"/>
      <c r="F210" s="12"/>
      <c r="G210" s="12"/>
      <c r="H210" s="12"/>
      <c r="I210" s="12"/>
      <c r="J210" s="12"/>
      <c r="K210" s="12"/>
      <c r="L210" s="12"/>
      <c r="M210" s="12"/>
      <c r="N210" s="12"/>
      <c r="O210" s="12"/>
      <c r="P210" s="12"/>
      <c r="Q210" s="12"/>
      <c r="R210" s="12"/>
      <c r="S210" s="12"/>
    </row>
    <row r="211" spans="2:19" ht="12.75">
      <c r="B211" s="12"/>
      <c r="C211" s="12"/>
      <c r="D211" s="12"/>
      <c r="E211" s="12"/>
      <c r="F211" s="12"/>
      <c r="G211" s="12"/>
      <c r="H211" s="12"/>
      <c r="I211" s="12"/>
      <c r="J211" s="12"/>
      <c r="K211" s="12"/>
      <c r="L211" s="12"/>
      <c r="M211" s="12"/>
      <c r="N211" s="12"/>
      <c r="O211" s="12"/>
      <c r="P211" s="12"/>
      <c r="Q211" s="12"/>
      <c r="R211" s="12"/>
      <c r="S211" s="12"/>
    </row>
    <row r="212" spans="2:19" ht="12.75">
      <c r="B212" s="12"/>
      <c r="C212" s="12"/>
      <c r="D212" s="12"/>
      <c r="E212" s="12"/>
      <c r="F212" s="12"/>
      <c r="G212" s="12"/>
      <c r="H212" s="12"/>
      <c r="I212" s="12"/>
      <c r="J212" s="12"/>
      <c r="K212" s="12"/>
      <c r="L212" s="12"/>
      <c r="M212" s="12"/>
      <c r="N212" s="12"/>
      <c r="O212" s="12"/>
      <c r="P212" s="12"/>
      <c r="Q212" s="12"/>
      <c r="R212" s="12"/>
      <c r="S212" s="12"/>
    </row>
    <row r="213" spans="2:19" ht="12.75">
      <c r="B213" s="12"/>
      <c r="C213" s="12"/>
      <c r="D213" s="12"/>
      <c r="E213" s="12"/>
      <c r="F213" s="12"/>
      <c r="G213" s="12"/>
      <c r="H213" s="12"/>
      <c r="I213" s="12"/>
      <c r="J213" s="12"/>
      <c r="K213" s="12"/>
      <c r="L213" s="12"/>
      <c r="M213" s="12"/>
      <c r="N213" s="12"/>
      <c r="O213" s="12"/>
      <c r="P213" s="12"/>
      <c r="Q213" s="12"/>
      <c r="R213" s="12"/>
      <c r="S213" s="12"/>
    </row>
    <row r="214" spans="2:19" ht="12.75">
      <c r="B214" s="12"/>
      <c r="C214" s="12"/>
      <c r="D214" s="12"/>
      <c r="E214" s="12"/>
      <c r="F214" s="12"/>
      <c r="G214" s="12"/>
      <c r="H214" s="12"/>
      <c r="I214" s="12"/>
      <c r="J214" s="12"/>
      <c r="K214" s="12"/>
      <c r="L214" s="12"/>
      <c r="M214" s="12"/>
      <c r="N214" s="12"/>
      <c r="O214" s="12"/>
      <c r="P214" s="12"/>
      <c r="Q214" s="12"/>
      <c r="R214" s="12"/>
      <c r="S214" s="12"/>
    </row>
    <row r="215" spans="2:19" ht="12.75">
      <c r="B215" s="12"/>
      <c r="C215" s="12"/>
      <c r="D215" s="12"/>
      <c r="E215" s="12"/>
      <c r="F215" s="12"/>
      <c r="G215" s="12"/>
      <c r="H215" s="12"/>
      <c r="I215" s="12"/>
      <c r="J215" s="12"/>
      <c r="K215" s="12"/>
      <c r="L215" s="12"/>
      <c r="M215" s="12"/>
      <c r="N215" s="12"/>
      <c r="O215" s="12"/>
      <c r="P215" s="12"/>
      <c r="Q215" s="12"/>
      <c r="R215" s="12"/>
      <c r="S215" s="12"/>
    </row>
    <row r="216" spans="2:19" ht="12.75">
      <c r="B216" s="12"/>
      <c r="C216" s="12"/>
      <c r="D216" s="12"/>
      <c r="E216" s="12"/>
      <c r="F216" s="12"/>
      <c r="G216" s="12"/>
      <c r="H216" s="12"/>
      <c r="I216" s="12"/>
      <c r="J216" s="12"/>
      <c r="K216" s="12"/>
      <c r="L216" s="12"/>
      <c r="M216" s="12"/>
      <c r="N216" s="12"/>
      <c r="O216" s="12"/>
      <c r="P216" s="12"/>
      <c r="Q216" s="12"/>
      <c r="R216" s="12"/>
      <c r="S216" s="12"/>
    </row>
    <row r="217" spans="2:19" ht="12.75">
      <c r="B217" s="12"/>
      <c r="C217" s="12"/>
      <c r="D217" s="12"/>
      <c r="E217" s="12"/>
      <c r="F217" s="12"/>
      <c r="G217" s="12"/>
      <c r="H217" s="12"/>
      <c r="I217" s="12"/>
      <c r="J217" s="12"/>
      <c r="K217" s="12"/>
      <c r="L217" s="12"/>
      <c r="M217" s="12"/>
      <c r="N217" s="12"/>
      <c r="O217" s="12"/>
      <c r="P217" s="12"/>
      <c r="Q217" s="12"/>
      <c r="R217" s="12"/>
      <c r="S217" s="12"/>
    </row>
    <row r="218" spans="2:19" ht="12.75">
      <c r="B218" s="12"/>
      <c r="C218" s="12"/>
      <c r="D218" s="12"/>
      <c r="E218" s="12"/>
      <c r="F218" s="12"/>
      <c r="G218" s="12"/>
      <c r="H218" s="12"/>
      <c r="I218" s="12"/>
      <c r="J218" s="12"/>
      <c r="K218" s="12"/>
      <c r="L218" s="12"/>
      <c r="M218" s="12"/>
      <c r="N218" s="12"/>
      <c r="O218" s="12"/>
      <c r="P218" s="12"/>
      <c r="Q218" s="12"/>
      <c r="R218" s="12"/>
      <c r="S218" s="12"/>
    </row>
    <row r="219" spans="2:19" ht="12.75">
      <c r="B219" s="12"/>
      <c r="C219" s="12"/>
      <c r="D219" s="12"/>
      <c r="E219" s="12"/>
      <c r="F219" s="12"/>
      <c r="G219" s="12"/>
      <c r="H219" s="12"/>
      <c r="I219" s="12"/>
      <c r="J219" s="12"/>
      <c r="K219" s="12"/>
      <c r="L219" s="12"/>
      <c r="M219" s="12"/>
      <c r="N219" s="12"/>
      <c r="O219" s="12"/>
      <c r="P219" s="12"/>
      <c r="Q219" s="12"/>
      <c r="R219" s="12"/>
      <c r="S219" s="12"/>
    </row>
    <row r="220" spans="2:19" ht="12.75">
      <c r="B220" s="12"/>
      <c r="C220" s="12"/>
      <c r="D220" s="12"/>
      <c r="E220" s="12"/>
      <c r="F220" s="12"/>
      <c r="G220" s="12"/>
      <c r="H220" s="12"/>
      <c r="I220" s="12"/>
      <c r="J220" s="12"/>
      <c r="K220" s="12"/>
      <c r="L220" s="12"/>
      <c r="M220" s="12"/>
      <c r="N220" s="12"/>
      <c r="O220" s="12"/>
      <c r="P220" s="12"/>
      <c r="Q220" s="12"/>
      <c r="R220" s="12"/>
      <c r="S220" s="12"/>
    </row>
    <row r="221" spans="2:19" ht="12.75">
      <c r="B221" s="12"/>
      <c r="C221" s="12"/>
      <c r="D221" s="12"/>
      <c r="E221" s="12"/>
      <c r="F221" s="12"/>
      <c r="G221" s="12"/>
      <c r="H221" s="12"/>
      <c r="I221" s="12"/>
      <c r="J221" s="12"/>
      <c r="K221" s="12"/>
      <c r="L221" s="12"/>
      <c r="M221" s="12"/>
      <c r="N221" s="12"/>
      <c r="O221" s="12"/>
      <c r="P221" s="12"/>
      <c r="Q221" s="12"/>
      <c r="R221" s="12"/>
      <c r="S221" s="12"/>
    </row>
    <row r="222" spans="2:19" ht="12.75">
      <c r="B222" s="12"/>
      <c r="C222" s="12"/>
      <c r="D222" s="12"/>
      <c r="E222" s="12"/>
      <c r="F222" s="12"/>
      <c r="G222" s="12"/>
      <c r="H222" s="12"/>
      <c r="I222" s="12"/>
      <c r="J222" s="12"/>
      <c r="K222" s="12"/>
      <c r="L222" s="12"/>
      <c r="M222" s="12"/>
      <c r="N222" s="12"/>
      <c r="O222" s="12"/>
      <c r="P222" s="12"/>
      <c r="Q222" s="12"/>
      <c r="R222" s="12"/>
      <c r="S222" s="12"/>
    </row>
    <row r="223" spans="2:19" ht="12.75">
      <c r="B223" s="12"/>
      <c r="C223" s="12"/>
      <c r="D223" s="12"/>
      <c r="E223" s="12"/>
      <c r="F223" s="12"/>
      <c r="G223" s="12"/>
      <c r="H223" s="12"/>
      <c r="I223" s="12"/>
      <c r="J223" s="12"/>
      <c r="K223" s="12"/>
      <c r="L223" s="12"/>
      <c r="M223" s="12"/>
      <c r="N223" s="12"/>
      <c r="O223" s="12"/>
      <c r="P223" s="12"/>
      <c r="Q223" s="12"/>
      <c r="R223" s="12"/>
      <c r="S223" s="12"/>
    </row>
    <row r="224" spans="2:19" ht="12.75">
      <c r="B224" s="12"/>
      <c r="C224" s="12"/>
      <c r="D224" s="12"/>
      <c r="E224" s="12"/>
      <c r="F224" s="12"/>
      <c r="G224" s="12"/>
      <c r="H224" s="12"/>
      <c r="I224" s="12"/>
      <c r="J224" s="12"/>
      <c r="K224" s="12"/>
      <c r="L224" s="12"/>
      <c r="M224" s="12"/>
      <c r="N224" s="12"/>
      <c r="O224" s="12"/>
      <c r="P224" s="12"/>
      <c r="Q224" s="12"/>
      <c r="R224" s="12"/>
      <c r="S224" s="12"/>
    </row>
    <row r="225" spans="2:19" ht="12.75">
      <c r="B225" s="12"/>
      <c r="C225" s="12"/>
      <c r="D225" s="12"/>
      <c r="E225" s="12"/>
      <c r="F225" s="12"/>
      <c r="G225" s="12"/>
      <c r="H225" s="12"/>
      <c r="I225" s="12"/>
      <c r="J225" s="12"/>
      <c r="K225" s="12"/>
      <c r="L225" s="12"/>
      <c r="M225" s="12"/>
      <c r="N225" s="12"/>
      <c r="O225" s="12"/>
      <c r="P225" s="12"/>
      <c r="Q225" s="12"/>
      <c r="R225" s="12"/>
      <c r="S225" s="12"/>
    </row>
    <row r="226" spans="2:19" ht="12.75">
      <c r="B226" s="12"/>
      <c r="C226" s="12"/>
      <c r="D226" s="12"/>
      <c r="E226" s="12"/>
      <c r="F226" s="12"/>
      <c r="G226" s="12"/>
      <c r="H226" s="12"/>
      <c r="I226" s="12"/>
      <c r="J226" s="12"/>
      <c r="K226" s="12"/>
      <c r="L226" s="12"/>
      <c r="M226" s="12"/>
      <c r="N226" s="12"/>
      <c r="O226" s="12"/>
      <c r="P226" s="12"/>
      <c r="Q226" s="12"/>
      <c r="R226" s="12"/>
      <c r="S226" s="12"/>
    </row>
    <row r="227" spans="2:19" ht="12.75">
      <c r="B227" s="12"/>
      <c r="C227" s="12"/>
      <c r="D227" s="12"/>
      <c r="E227" s="12"/>
      <c r="F227" s="12"/>
      <c r="G227" s="12"/>
      <c r="H227" s="12"/>
      <c r="I227" s="12"/>
      <c r="J227" s="12"/>
      <c r="K227" s="12"/>
      <c r="L227" s="12"/>
      <c r="M227" s="12"/>
      <c r="N227" s="12"/>
      <c r="O227" s="12"/>
      <c r="P227" s="12"/>
      <c r="Q227" s="12"/>
      <c r="R227" s="12"/>
      <c r="S227" s="12"/>
    </row>
    <row r="228" spans="17:19" ht="12.75">
      <c r="Q228" s="12"/>
      <c r="R228" s="12"/>
      <c r="S228" s="12"/>
    </row>
    <row r="229" spans="17:19" ht="12.75">
      <c r="Q229" s="12"/>
      <c r="R229" s="12"/>
      <c r="S229" s="12"/>
    </row>
    <row r="230" spans="17:19" ht="12.75">
      <c r="Q230" s="12"/>
      <c r="R230" s="12"/>
      <c r="S230" s="12"/>
    </row>
    <row r="231" spans="17:19" ht="12.75">
      <c r="Q231" s="12"/>
      <c r="R231" s="12"/>
      <c r="S231" s="12"/>
    </row>
    <row r="232" spans="17:19" ht="12.75">
      <c r="Q232" s="12"/>
      <c r="R232" s="12"/>
      <c r="S232" s="12"/>
    </row>
    <row r="233" spans="17:19" ht="12.75">
      <c r="Q233" s="12"/>
      <c r="R233" s="12"/>
      <c r="S233" s="12"/>
    </row>
    <row r="234" spans="17:19" ht="12.75">
      <c r="Q234" s="12"/>
      <c r="R234" s="12"/>
      <c r="S234" s="12"/>
    </row>
    <row r="235" spans="17:19" ht="12.75">
      <c r="Q235" s="12"/>
      <c r="R235" s="12"/>
      <c r="S235" s="12"/>
    </row>
    <row r="236" spans="17:19" ht="12.75">
      <c r="Q236" s="12"/>
      <c r="R236" s="12"/>
      <c r="S236" s="12"/>
    </row>
    <row r="237" spans="17:19" ht="12.75">
      <c r="Q237" s="12"/>
      <c r="R237" s="12"/>
      <c r="S237" s="12"/>
    </row>
    <row r="238" spans="17:19" ht="12.75">
      <c r="Q238" s="12"/>
      <c r="R238" s="12"/>
      <c r="S238" s="12"/>
    </row>
    <row r="239" spans="17:19" ht="12.75">
      <c r="Q239" s="12"/>
      <c r="R239" s="12"/>
      <c r="S239" s="12"/>
    </row>
  </sheetData>
  <mergeCells count="8">
    <mergeCell ref="U5:W5"/>
    <mergeCell ref="C6:D6"/>
    <mergeCell ref="H6:I6"/>
    <mergeCell ref="E6:F6"/>
    <mergeCell ref="A19:P22"/>
    <mergeCell ref="B5:J5"/>
    <mergeCell ref="K5:P5"/>
    <mergeCell ref="A3:P3"/>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1" r:id="rId1"/>
</worksheet>
</file>

<file path=xl/worksheets/sheet15.xml><?xml version="1.0" encoding="utf-8"?>
<worksheet xmlns="http://schemas.openxmlformats.org/spreadsheetml/2006/main" xmlns:r="http://schemas.openxmlformats.org/officeDocument/2006/relationships">
  <sheetPr>
    <pageSetUpPr fitToPage="1"/>
  </sheetPr>
  <dimension ref="A2:L226"/>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4" sqref="A4:J18"/>
    </sheetView>
  </sheetViews>
  <sheetFormatPr defaultColWidth="11.421875" defaultRowHeight="12.75"/>
  <cols>
    <col min="1" max="10" width="10.7109375" style="1" customWidth="1"/>
    <col min="11" max="20" width="7.7109375" style="1" customWidth="1"/>
    <col min="21" max="16384" width="11.421875" style="1" customWidth="1"/>
  </cols>
  <sheetData>
    <row r="2" spans="2:10" ht="12.75">
      <c r="B2" s="2"/>
      <c r="C2" s="2"/>
      <c r="D2" s="2"/>
      <c r="E2" s="2"/>
      <c r="F2" s="2"/>
      <c r="G2" s="2"/>
      <c r="H2" s="2"/>
      <c r="I2" s="2"/>
      <c r="J2" s="2"/>
    </row>
    <row r="3" ht="13.5" thickBot="1"/>
    <row r="4" spans="1:10" ht="19.5" customHeight="1" thickTop="1">
      <c r="A4" s="628" t="s">
        <v>199</v>
      </c>
      <c r="B4" s="629"/>
      <c r="C4" s="629"/>
      <c r="D4" s="629"/>
      <c r="E4" s="629"/>
      <c r="F4" s="629"/>
      <c r="G4" s="629"/>
      <c r="H4" s="629"/>
      <c r="I4" s="629"/>
      <c r="J4" s="630"/>
    </row>
    <row r="5" spans="1:10" ht="19.5" customHeight="1" thickBot="1">
      <c r="A5" s="29"/>
      <c r="B5" s="30"/>
      <c r="C5" s="30"/>
      <c r="D5" s="30"/>
      <c r="E5" s="30"/>
      <c r="F5" s="30"/>
      <c r="G5" s="30"/>
      <c r="H5" s="30"/>
      <c r="I5" s="30"/>
      <c r="J5" s="32"/>
    </row>
    <row r="6" spans="1:10" ht="90" customHeight="1">
      <c r="A6" s="18" t="s">
        <v>379</v>
      </c>
      <c r="B6" s="454" t="s">
        <v>104</v>
      </c>
      <c r="C6" s="683" t="s">
        <v>105</v>
      </c>
      <c r="D6" s="684"/>
      <c r="E6" s="148" t="s">
        <v>106</v>
      </c>
      <c r="F6" s="683" t="s">
        <v>105</v>
      </c>
      <c r="G6" s="684"/>
      <c r="H6" s="148" t="s">
        <v>107</v>
      </c>
      <c r="I6" s="683" t="s">
        <v>105</v>
      </c>
      <c r="J6" s="685"/>
    </row>
    <row r="7" spans="1:12" ht="19.5" customHeight="1">
      <c r="A7" s="9">
        <v>2005</v>
      </c>
      <c r="B7" s="205">
        <f>'CN13'!G7</f>
        <v>105.048</v>
      </c>
      <c r="C7" s="6">
        <f>'[1]IRPP1'!$L7</f>
        <v>22.6417776008</v>
      </c>
      <c r="D7" s="88">
        <f aca="true" t="shared" si="0" ref="D7:D12">C7/B7</f>
        <v>0.21553744574670627</v>
      </c>
      <c r="E7" s="120">
        <f>(1-'CN13'!D7)*('CN13'!L7+0.5*('CN13'!B7-'CN13'!L7-'CN13'!O7))-'CN13'!E7</f>
        <v>75.30047548210379</v>
      </c>
      <c r="F7" s="17">
        <v>0</v>
      </c>
      <c r="G7" s="88">
        <f aca="true" t="shared" si="1" ref="G7:G12">F7/E7</f>
        <v>0</v>
      </c>
      <c r="H7" s="120">
        <f aca="true" t="shared" si="2" ref="H7:H12">B7-E7</f>
        <v>29.74752451789621</v>
      </c>
      <c r="I7" s="17">
        <f>'[1]IRPP1'!$L7</f>
        <v>22.6417776008</v>
      </c>
      <c r="J7" s="272">
        <f aca="true" t="shared" si="3" ref="J7:J12">I7/H7</f>
        <v>0.761131488005956</v>
      </c>
      <c r="K7" s="27"/>
      <c r="L7" s="27"/>
    </row>
    <row r="8" spans="1:12" ht="19.5" customHeight="1">
      <c r="A8" s="9">
        <f>A7+1</f>
        <v>2006</v>
      </c>
      <c r="B8" s="205">
        <f>'CN13'!G8</f>
        <v>106.93100000000001</v>
      </c>
      <c r="C8" s="6">
        <f>'[1]IRPP1'!$L8</f>
        <v>28.4239638505</v>
      </c>
      <c r="D8" s="88">
        <f t="shared" si="0"/>
        <v>0.26581593598208186</v>
      </c>
      <c r="E8" s="120">
        <f>(1-'CN13'!D8)*('CN13'!L8+0.5*('CN13'!B8-'CN13'!L8-'CN13'!O8))-'CN13'!E8</f>
        <v>75.39626040329188</v>
      </c>
      <c r="F8" s="17">
        <v>0</v>
      </c>
      <c r="G8" s="88">
        <f t="shared" si="1"/>
        <v>0</v>
      </c>
      <c r="H8" s="120">
        <f t="shared" si="2"/>
        <v>31.534739596708135</v>
      </c>
      <c r="I8" s="17">
        <f>'[1]IRPP1'!$L8</f>
        <v>28.4239638505</v>
      </c>
      <c r="J8" s="272">
        <f t="shared" si="3"/>
        <v>0.901354005582692</v>
      </c>
      <c r="K8" s="27"/>
      <c r="L8" s="27"/>
    </row>
    <row r="9" spans="1:12" ht="19.5" customHeight="1">
      <c r="A9" s="9">
        <f>A8+1</f>
        <v>2007</v>
      </c>
      <c r="B9" s="205">
        <f>'CN13'!G9</f>
        <v>107.65799999999999</v>
      </c>
      <c r="C9" s="6">
        <f>'[1]IRPP1'!$L9</f>
        <v>29.7907344182</v>
      </c>
      <c r="D9" s="88">
        <f t="shared" si="0"/>
        <v>0.2767164021085289</v>
      </c>
      <c r="E9" s="120">
        <f>(1-'CN13'!D9)*('CN13'!L9+0.5*('CN13'!B9-'CN13'!L9-'CN13'!O9))-'CN13'!E9</f>
        <v>73.65691763576555</v>
      </c>
      <c r="F9" s="17">
        <v>0</v>
      </c>
      <c r="G9" s="88">
        <f t="shared" si="1"/>
        <v>0</v>
      </c>
      <c r="H9" s="120">
        <f t="shared" si="2"/>
        <v>34.001082364234435</v>
      </c>
      <c r="I9" s="17">
        <f>'[1]IRPP1'!$L9</f>
        <v>29.7907344182</v>
      </c>
      <c r="J9" s="272">
        <f t="shared" si="3"/>
        <v>0.8761701789098549</v>
      </c>
      <c r="K9" s="27"/>
      <c r="L9" s="27"/>
    </row>
    <row r="10" spans="1:12" ht="19.5" customHeight="1">
      <c r="A10" s="9">
        <v>2008</v>
      </c>
      <c r="B10" s="205">
        <f>'CN13'!G10</f>
        <v>103.80199999999999</v>
      </c>
      <c r="C10" s="6">
        <f>'[1]IRPP1'!$L10</f>
        <v>30.7134710342</v>
      </c>
      <c r="D10" s="88">
        <f t="shared" si="0"/>
        <v>0.29588515668484233</v>
      </c>
      <c r="E10" s="120">
        <f>(1-'CN13'!D10)*('CN13'!L10+0.5*('CN13'!B10-'CN13'!L10-'CN13'!O10))-'CN13'!E10</f>
        <v>68.49016843366715</v>
      </c>
      <c r="F10" s="17">
        <v>0</v>
      </c>
      <c r="G10" s="88">
        <f t="shared" si="1"/>
        <v>0</v>
      </c>
      <c r="H10" s="120">
        <f t="shared" si="2"/>
        <v>35.31183156633284</v>
      </c>
      <c r="I10" s="17">
        <f>'[1]IRPP1'!$L10</f>
        <v>30.7134710342</v>
      </c>
      <c r="J10" s="272">
        <f t="shared" si="3"/>
        <v>0.8697784757073596</v>
      </c>
      <c r="K10" s="27"/>
      <c r="L10" s="27"/>
    </row>
    <row r="11" spans="1:12" ht="19.5" customHeight="1">
      <c r="A11" s="9">
        <v>2009</v>
      </c>
      <c r="B11" s="205">
        <f>'CN13'!G11</f>
        <v>117.076</v>
      </c>
      <c r="C11" s="6">
        <f>'[1]IRPP1'!$L11</f>
        <v>30.327774006838315</v>
      </c>
      <c r="D11" s="88">
        <f t="shared" si="0"/>
        <v>0.25904347609107176</v>
      </c>
      <c r="E11" s="120">
        <f>(1-'CN13'!D11)*('CN13'!L11+0.5*('CN13'!B11-'CN13'!L11-'CN13'!O11))-'CN13'!E11</f>
        <v>82.30639409002532</v>
      </c>
      <c r="F11" s="17">
        <v>0</v>
      </c>
      <c r="G11" s="88">
        <f t="shared" si="1"/>
        <v>0</v>
      </c>
      <c r="H11" s="120">
        <f t="shared" si="2"/>
        <v>34.76960590997467</v>
      </c>
      <c r="I11" s="17">
        <f>'[1]IRPP1'!$L11</f>
        <v>30.327774006838315</v>
      </c>
      <c r="J11" s="272">
        <f t="shared" si="3"/>
        <v>0.872249575832492</v>
      </c>
      <c r="K11" s="27"/>
      <c r="L11" s="27"/>
    </row>
    <row r="12" spans="1:12" ht="19.5" customHeight="1" thickBot="1">
      <c r="A12" s="10">
        <v>2010</v>
      </c>
      <c r="B12" s="85">
        <f>'CN13'!G12</f>
        <v>121.72651599999996</v>
      </c>
      <c r="C12" s="261">
        <f>'[1]IRPP1'!$L12</f>
        <v>31.328590549063975</v>
      </c>
      <c r="D12" s="90">
        <f t="shared" si="0"/>
        <v>0.25736866196896646</v>
      </c>
      <c r="E12" s="121">
        <f>(1-'CN13'!D12)*('CN13'!L12+0.5*('CN13'!B12-'CN13'!L12-'CN13'!O12))-'CN13'!E12</f>
        <v>85.71379400221944</v>
      </c>
      <c r="F12" s="87">
        <v>0</v>
      </c>
      <c r="G12" s="90">
        <f t="shared" si="1"/>
        <v>0</v>
      </c>
      <c r="H12" s="121">
        <f t="shared" si="2"/>
        <v>36.01272199778052</v>
      </c>
      <c r="I12" s="87">
        <f>'[1]IRPP1'!$L12</f>
        <v>31.328590549063975</v>
      </c>
      <c r="J12" s="266">
        <f t="shared" si="3"/>
        <v>0.8699312023954971</v>
      </c>
      <c r="K12" s="8"/>
      <c r="L12" s="8"/>
    </row>
    <row r="13" spans="1:12" ht="19.5" customHeight="1" thickTop="1">
      <c r="A13" s="396">
        <v>2011</v>
      </c>
      <c r="B13" s="488">
        <f>'CN13'!G13</f>
        <v>127.83125261999994</v>
      </c>
      <c r="C13" s="534">
        <f>'[1]IRPP1'!$L13</f>
        <v>32.675719942673716</v>
      </c>
      <c r="D13" s="494">
        <f>C13/B13</f>
        <v>0.2556160506367549</v>
      </c>
      <c r="E13" s="432">
        <f>(1-'CN13'!D13)*('CN13'!L13+0.5*('CN13'!B13-'CN13'!L13-'CN13'!O13))-'CN13'!E13</f>
        <v>90.16411028311275</v>
      </c>
      <c r="F13" s="487">
        <v>0</v>
      </c>
      <c r="G13" s="494">
        <f>F13/E13</f>
        <v>0</v>
      </c>
      <c r="H13" s="432">
        <f>B13-E13</f>
        <v>37.667142336887196</v>
      </c>
      <c r="I13" s="487">
        <f>'[1]IRPP1'!$L13</f>
        <v>32.675719942673716</v>
      </c>
      <c r="J13" s="541">
        <f>I13/H13</f>
        <v>0.8674860346566453</v>
      </c>
      <c r="K13" s="8"/>
      <c r="L13" s="8"/>
    </row>
    <row r="14" spans="1:12" ht="19.5" customHeight="1" thickBot="1">
      <c r="A14" s="10">
        <v>2012</v>
      </c>
      <c r="B14" s="85">
        <f>'CN13'!G14</f>
        <v>131.66619019859996</v>
      </c>
      <c r="C14" s="261">
        <f>'[1]IRPP1'!$L14</f>
        <v>33.65599154095393</v>
      </c>
      <c r="D14" s="90">
        <f>C14/B14</f>
        <v>0.25561605063675485</v>
      </c>
      <c r="E14" s="121">
        <f>(1-'CN13'!D14)*('CN13'!L14+0.5*('CN13'!B14-'CN13'!L14-'CN13'!O14))-'CN13'!E14</f>
        <v>92.86903359160613</v>
      </c>
      <c r="F14" s="87">
        <v>0</v>
      </c>
      <c r="G14" s="90">
        <f>F14/E14</f>
        <v>0</v>
      </c>
      <c r="H14" s="121">
        <f>B14-E14</f>
        <v>38.79715660699384</v>
      </c>
      <c r="I14" s="87">
        <f>'[1]IRPP1'!$L14</f>
        <v>33.65599154095393</v>
      </c>
      <c r="J14" s="266">
        <f>I14/H14</f>
        <v>0.8674860346566446</v>
      </c>
      <c r="K14" s="8"/>
      <c r="L14" s="8"/>
    </row>
    <row r="15" spans="2:12" ht="14.25" thickBot="1" thickTop="1">
      <c r="B15" s="12"/>
      <c r="C15" s="12"/>
      <c r="D15" s="12"/>
      <c r="E15" s="12"/>
      <c r="F15" s="12"/>
      <c r="G15" s="12"/>
      <c r="H15" s="12"/>
      <c r="I15" s="12"/>
      <c r="J15" s="12"/>
      <c r="K15" s="8"/>
      <c r="L15" s="8"/>
    </row>
    <row r="16" spans="1:12" ht="13.5" thickTop="1">
      <c r="A16" s="603" t="s">
        <v>520</v>
      </c>
      <c r="B16" s="604"/>
      <c r="C16" s="604"/>
      <c r="D16" s="604"/>
      <c r="E16" s="604"/>
      <c r="F16" s="604"/>
      <c r="G16" s="604"/>
      <c r="H16" s="604"/>
      <c r="I16" s="604"/>
      <c r="J16" s="605"/>
      <c r="K16" s="8"/>
      <c r="L16" s="8"/>
    </row>
    <row r="17" spans="1:12" ht="12.75">
      <c r="A17" s="676"/>
      <c r="B17" s="607"/>
      <c r="C17" s="607"/>
      <c r="D17" s="607"/>
      <c r="E17" s="607"/>
      <c r="F17" s="607"/>
      <c r="G17" s="607"/>
      <c r="H17" s="607"/>
      <c r="I17" s="607"/>
      <c r="J17" s="608"/>
      <c r="K17" s="8"/>
      <c r="L17" s="8"/>
    </row>
    <row r="18" spans="1:12" ht="13.5" thickBot="1">
      <c r="A18" s="601"/>
      <c r="B18" s="636"/>
      <c r="C18" s="636"/>
      <c r="D18" s="636"/>
      <c r="E18" s="636"/>
      <c r="F18" s="636"/>
      <c r="G18" s="636"/>
      <c r="H18" s="636"/>
      <c r="I18" s="636"/>
      <c r="J18" s="637"/>
      <c r="K18" s="8"/>
      <c r="L18" s="8"/>
    </row>
    <row r="19" spans="2:12" ht="13.5" thickTop="1">
      <c r="B19" s="12"/>
      <c r="C19" s="12"/>
      <c r="D19" s="12"/>
      <c r="E19" s="12"/>
      <c r="F19" s="12"/>
      <c r="G19" s="12"/>
      <c r="H19" s="12"/>
      <c r="I19" s="12"/>
      <c r="J19" s="12"/>
      <c r="K19" s="8"/>
      <c r="L19" s="8"/>
    </row>
    <row r="20" spans="2:12" ht="12.75">
      <c r="B20" s="12"/>
      <c r="C20" s="12"/>
      <c r="D20" s="12"/>
      <c r="E20" s="12"/>
      <c r="F20" s="12"/>
      <c r="G20" s="12"/>
      <c r="H20" s="12"/>
      <c r="I20" s="12"/>
      <c r="J20" s="12"/>
      <c r="K20" s="8"/>
      <c r="L20" s="8"/>
    </row>
    <row r="21" spans="2:12" ht="12.75">
      <c r="B21" s="12"/>
      <c r="C21" s="12"/>
      <c r="D21" s="12"/>
      <c r="E21" s="12"/>
      <c r="F21" s="12"/>
      <c r="G21" s="12"/>
      <c r="H21" s="12"/>
      <c r="I21" s="12"/>
      <c r="J21" s="12"/>
      <c r="K21" s="12"/>
      <c r="L21" s="12"/>
    </row>
    <row r="22" spans="2:12" ht="12.75">
      <c r="B22" s="12"/>
      <c r="C22" s="12"/>
      <c r="D22" s="12"/>
      <c r="E22" s="12"/>
      <c r="F22" s="12"/>
      <c r="G22" s="12"/>
      <c r="H22" s="12"/>
      <c r="I22" s="12"/>
      <c r="J22" s="12"/>
      <c r="K22" s="12"/>
      <c r="L22" s="12"/>
    </row>
    <row r="23" spans="2:12" ht="12.75">
      <c r="B23" s="12"/>
      <c r="C23" s="12"/>
      <c r="D23" s="12"/>
      <c r="E23" s="12"/>
      <c r="F23" s="12"/>
      <c r="G23" s="12"/>
      <c r="H23" s="12"/>
      <c r="I23" s="12"/>
      <c r="J23" s="12"/>
      <c r="K23" s="12"/>
      <c r="L23" s="12"/>
    </row>
    <row r="24" spans="2:12" ht="12.75">
      <c r="B24" s="12"/>
      <c r="C24" s="12"/>
      <c r="D24" s="12"/>
      <c r="E24" s="12"/>
      <c r="F24" s="12"/>
      <c r="G24" s="12"/>
      <c r="H24" s="12"/>
      <c r="I24" s="12"/>
      <c r="J24" s="12"/>
      <c r="K24" s="12"/>
      <c r="L24" s="12"/>
    </row>
    <row r="25" spans="2:12" ht="12.75">
      <c r="B25" s="12"/>
      <c r="C25" s="12"/>
      <c r="D25" s="12"/>
      <c r="E25" s="12"/>
      <c r="F25" s="12"/>
      <c r="G25" s="12"/>
      <c r="H25" s="12"/>
      <c r="I25" s="12"/>
      <c r="J25" s="12"/>
      <c r="K25" s="12"/>
      <c r="L25" s="12"/>
    </row>
    <row r="26" spans="2:12" ht="12.75">
      <c r="B26" s="12"/>
      <c r="C26" s="12"/>
      <c r="D26" s="12"/>
      <c r="E26" s="12"/>
      <c r="F26" s="12"/>
      <c r="G26" s="12"/>
      <c r="H26" s="12"/>
      <c r="I26" s="12"/>
      <c r="J26" s="12"/>
      <c r="K26" s="12"/>
      <c r="L26" s="12"/>
    </row>
    <row r="27" spans="2:12" ht="12.75">
      <c r="B27" s="12"/>
      <c r="C27" s="12"/>
      <c r="D27" s="12"/>
      <c r="E27" s="12"/>
      <c r="F27" s="12"/>
      <c r="G27" s="12"/>
      <c r="H27" s="12"/>
      <c r="I27" s="12"/>
      <c r="J27" s="12"/>
      <c r="K27" s="12"/>
      <c r="L27" s="12"/>
    </row>
    <row r="28" spans="2:12" ht="12.75">
      <c r="B28" s="12"/>
      <c r="C28" s="12"/>
      <c r="D28" s="12"/>
      <c r="E28" s="12"/>
      <c r="F28" s="12"/>
      <c r="G28" s="12"/>
      <c r="H28" s="12"/>
      <c r="I28" s="12"/>
      <c r="J28" s="12"/>
      <c r="K28" s="12"/>
      <c r="L28" s="12"/>
    </row>
    <row r="29" spans="2:12" ht="12.75">
      <c r="B29" s="12"/>
      <c r="C29" s="12"/>
      <c r="D29" s="12"/>
      <c r="E29" s="12"/>
      <c r="F29" s="12"/>
      <c r="G29" s="12"/>
      <c r="H29" s="12"/>
      <c r="I29" s="12"/>
      <c r="J29" s="12"/>
      <c r="K29" s="12"/>
      <c r="L29" s="12"/>
    </row>
    <row r="30" spans="2:12" ht="12.75">
      <c r="B30" s="12"/>
      <c r="C30" s="12"/>
      <c r="D30" s="12"/>
      <c r="E30" s="12"/>
      <c r="F30" s="12"/>
      <c r="G30" s="12"/>
      <c r="H30" s="12"/>
      <c r="I30" s="12"/>
      <c r="J30" s="12"/>
      <c r="K30" s="12"/>
      <c r="L30" s="12"/>
    </row>
    <row r="31" spans="2:12" ht="12.75">
      <c r="B31" s="12"/>
      <c r="C31" s="12"/>
      <c r="D31" s="12"/>
      <c r="E31" s="12"/>
      <c r="F31" s="12"/>
      <c r="G31" s="12"/>
      <c r="H31" s="12"/>
      <c r="I31" s="12"/>
      <c r="J31" s="12"/>
      <c r="K31" s="12"/>
      <c r="L31" s="12"/>
    </row>
    <row r="32" spans="2:12" ht="12.75">
      <c r="B32" s="12"/>
      <c r="C32" s="12"/>
      <c r="D32" s="12"/>
      <c r="E32" s="12"/>
      <c r="F32" s="12"/>
      <c r="G32" s="12"/>
      <c r="H32" s="12"/>
      <c r="I32" s="12"/>
      <c r="J32" s="12"/>
      <c r="K32" s="12"/>
      <c r="L32" s="12"/>
    </row>
    <row r="33" spans="2:12" ht="12.75">
      <c r="B33" s="12"/>
      <c r="C33" s="12"/>
      <c r="D33" s="12"/>
      <c r="E33" s="12"/>
      <c r="F33" s="12"/>
      <c r="G33" s="12"/>
      <c r="H33" s="12"/>
      <c r="I33" s="12"/>
      <c r="J33" s="12"/>
      <c r="K33" s="12"/>
      <c r="L33" s="12"/>
    </row>
    <row r="34" spans="2:12" ht="12.75">
      <c r="B34" s="12"/>
      <c r="C34" s="12"/>
      <c r="D34" s="12"/>
      <c r="E34" s="12"/>
      <c r="F34" s="12"/>
      <c r="G34" s="12"/>
      <c r="H34" s="12"/>
      <c r="I34" s="12"/>
      <c r="J34" s="12"/>
      <c r="K34" s="12"/>
      <c r="L34" s="12"/>
    </row>
    <row r="35" spans="2:12" ht="12.75">
      <c r="B35" s="12"/>
      <c r="C35" s="12"/>
      <c r="D35" s="12"/>
      <c r="E35" s="12"/>
      <c r="F35" s="12"/>
      <c r="G35" s="12"/>
      <c r="H35" s="12"/>
      <c r="I35" s="12"/>
      <c r="J35" s="12"/>
      <c r="K35" s="12"/>
      <c r="L35" s="12"/>
    </row>
    <row r="36" spans="2:12" ht="12.75">
      <c r="B36" s="12"/>
      <c r="C36" s="12"/>
      <c r="D36" s="12"/>
      <c r="E36" s="12"/>
      <c r="F36" s="12"/>
      <c r="G36" s="12"/>
      <c r="H36" s="12"/>
      <c r="I36" s="12"/>
      <c r="J36" s="12"/>
      <c r="K36" s="12"/>
      <c r="L36" s="12"/>
    </row>
    <row r="37" spans="2:12" ht="12.75">
      <c r="B37" s="12"/>
      <c r="C37" s="12"/>
      <c r="D37" s="12"/>
      <c r="E37" s="12"/>
      <c r="F37" s="12"/>
      <c r="G37" s="12"/>
      <c r="H37" s="12"/>
      <c r="I37" s="12"/>
      <c r="J37" s="12"/>
      <c r="K37" s="12"/>
      <c r="L37" s="12"/>
    </row>
    <row r="38" spans="2:12" ht="12.75">
      <c r="B38" s="12"/>
      <c r="C38" s="12"/>
      <c r="D38" s="12"/>
      <c r="E38" s="12"/>
      <c r="F38" s="12"/>
      <c r="G38" s="12"/>
      <c r="H38" s="12"/>
      <c r="I38" s="12"/>
      <c r="J38" s="12"/>
      <c r="K38" s="12"/>
      <c r="L38" s="12"/>
    </row>
    <row r="39" spans="2:12" ht="12.75">
      <c r="B39" s="12"/>
      <c r="C39" s="12"/>
      <c r="D39" s="12"/>
      <c r="E39" s="12"/>
      <c r="F39" s="12"/>
      <c r="G39" s="12"/>
      <c r="H39" s="12"/>
      <c r="I39" s="12"/>
      <c r="J39" s="12"/>
      <c r="K39" s="12"/>
      <c r="L39" s="12"/>
    </row>
    <row r="40" spans="2:12" ht="12.75">
      <c r="B40" s="12"/>
      <c r="C40" s="12"/>
      <c r="D40" s="12"/>
      <c r="E40" s="12"/>
      <c r="F40" s="12"/>
      <c r="G40" s="12"/>
      <c r="H40" s="12"/>
      <c r="I40" s="12"/>
      <c r="J40" s="12"/>
      <c r="K40" s="12"/>
      <c r="L40" s="12"/>
    </row>
    <row r="41" spans="2:12" ht="12.75">
      <c r="B41" s="12"/>
      <c r="C41" s="12"/>
      <c r="D41" s="12"/>
      <c r="E41" s="12"/>
      <c r="F41" s="12"/>
      <c r="G41" s="12"/>
      <c r="H41" s="12"/>
      <c r="I41" s="12"/>
      <c r="J41" s="12"/>
      <c r="K41" s="12"/>
      <c r="L41" s="12"/>
    </row>
    <row r="42" spans="2:12" ht="12.75">
      <c r="B42" s="12"/>
      <c r="C42" s="12"/>
      <c r="D42" s="12"/>
      <c r="E42" s="12"/>
      <c r="F42" s="12"/>
      <c r="G42" s="12"/>
      <c r="H42" s="12"/>
      <c r="I42" s="12"/>
      <c r="J42" s="12"/>
      <c r="K42" s="12"/>
      <c r="L42" s="12"/>
    </row>
    <row r="43" spans="2:12" ht="12.75">
      <c r="B43" s="12"/>
      <c r="C43" s="12"/>
      <c r="D43" s="12"/>
      <c r="E43" s="12"/>
      <c r="F43" s="12"/>
      <c r="G43" s="12"/>
      <c r="H43" s="12"/>
      <c r="I43" s="12"/>
      <c r="J43" s="12"/>
      <c r="K43" s="12"/>
      <c r="L43" s="12"/>
    </row>
    <row r="44" spans="2:12" ht="12.75">
      <c r="B44" s="12"/>
      <c r="C44" s="12"/>
      <c r="D44" s="12"/>
      <c r="E44" s="12"/>
      <c r="F44" s="12"/>
      <c r="G44" s="12"/>
      <c r="H44" s="12"/>
      <c r="I44" s="12"/>
      <c r="J44" s="12"/>
      <c r="K44" s="12"/>
      <c r="L44" s="12"/>
    </row>
    <row r="45" spans="2:12" ht="12.75">
      <c r="B45" s="12"/>
      <c r="C45" s="12"/>
      <c r="D45" s="12"/>
      <c r="E45" s="12"/>
      <c r="F45" s="12"/>
      <c r="G45" s="12"/>
      <c r="H45" s="12"/>
      <c r="I45" s="12"/>
      <c r="J45" s="12"/>
      <c r="K45" s="12"/>
      <c r="L45" s="12"/>
    </row>
    <row r="46" spans="2:12" ht="12.75">
      <c r="B46" s="12"/>
      <c r="C46" s="12"/>
      <c r="D46" s="12"/>
      <c r="E46" s="12"/>
      <c r="F46" s="12"/>
      <c r="G46" s="12"/>
      <c r="H46" s="12"/>
      <c r="I46" s="12"/>
      <c r="J46" s="12"/>
      <c r="K46" s="12"/>
      <c r="L46" s="12"/>
    </row>
    <row r="47" spans="2:12" ht="12.75">
      <c r="B47" s="12"/>
      <c r="C47" s="12"/>
      <c r="D47" s="12"/>
      <c r="E47" s="12"/>
      <c r="F47" s="12"/>
      <c r="G47" s="12"/>
      <c r="H47" s="12"/>
      <c r="I47" s="12"/>
      <c r="J47" s="12"/>
      <c r="K47" s="12"/>
      <c r="L47" s="12"/>
    </row>
    <row r="48" spans="2:12" ht="12.75">
      <c r="B48" s="12"/>
      <c r="C48" s="12"/>
      <c r="D48" s="12"/>
      <c r="E48" s="12"/>
      <c r="F48" s="12"/>
      <c r="G48" s="12"/>
      <c r="H48" s="12"/>
      <c r="I48" s="12"/>
      <c r="J48" s="12"/>
      <c r="K48" s="12"/>
      <c r="L48" s="12"/>
    </row>
    <row r="49" spans="2:12" ht="12.75">
      <c r="B49" s="12"/>
      <c r="C49" s="12"/>
      <c r="D49" s="12"/>
      <c r="E49" s="12"/>
      <c r="F49" s="12"/>
      <c r="G49" s="12"/>
      <c r="H49" s="12"/>
      <c r="I49" s="12"/>
      <c r="J49" s="12"/>
      <c r="K49" s="12"/>
      <c r="L49" s="12"/>
    </row>
    <row r="50" spans="2:12" ht="12.75">
      <c r="B50" s="12"/>
      <c r="C50" s="12"/>
      <c r="D50" s="12"/>
      <c r="E50" s="12"/>
      <c r="F50" s="12"/>
      <c r="G50" s="12"/>
      <c r="H50" s="12"/>
      <c r="I50" s="12"/>
      <c r="J50" s="12"/>
      <c r="K50" s="12"/>
      <c r="L50" s="12"/>
    </row>
    <row r="51" spans="2:12" ht="12.75">
      <c r="B51" s="12"/>
      <c r="C51" s="12"/>
      <c r="D51" s="12"/>
      <c r="E51" s="12"/>
      <c r="F51" s="12"/>
      <c r="G51" s="12"/>
      <c r="H51" s="12"/>
      <c r="I51" s="12"/>
      <c r="J51" s="12"/>
      <c r="K51" s="12"/>
      <c r="L51" s="12"/>
    </row>
    <row r="52" spans="2:12" ht="12.75">
      <c r="B52" s="12"/>
      <c r="C52" s="12"/>
      <c r="D52" s="12"/>
      <c r="E52" s="12"/>
      <c r="F52" s="12"/>
      <c r="G52" s="12"/>
      <c r="H52" s="12"/>
      <c r="I52" s="12"/>
      <c r="J52" s="12"/>
      <c r="K52" s="12"/>
      <c r="L52" s="12"/>
    </row>
    <row r="53" spans="2:12" ht="12.75">
      <c r="B53" s="12"/>
      <c r="C53" s="12"/>
      <c r="D53" s="12"/>
      <c r="E53" s="12"/>
      <c r="F53" s="12"/>
      <c r="G53" s="12"/>
      <c r="H53" s="12"/>
      <c r="I53" s="12"/>
      <c r="J53" s="12"/>
      <c r="K53" s="12"/>
      <c r="L53" s="12"/>
    </row>
    <row r="54" spans="2:12" ht="12.75">
      <c r="B54" s="12"/>
      <c r="C54" s="12"/>
      <c r="D54" s="12"/>
      <c r="E54" s="12"/>
      <c r="F54" s="12"/>
      <c r="G54" s="12"/>
      <c r="H54" s="12"/>
      <c r="I54" s="12"/>
      <c r="J54" s="12"/>
      <c r="K54" s="12"/>
      <c r="L54" s="12"/>
    </row>
    <row r="55" spans="2:12" ht="12.75">
      <c r="B55" s="12"/>
      <c r="C55" s="12"/>
      <c r="D55" s="12"/>
      <c r="E55" s="12"/>
      <c r="F55" s="12"/>
      <c r="G55" s="12"/>
      <c r="H55" s="12"/>
      <c r="I55" s="12"/>
      <c r="J55" s="12"/>
      <c r="K55" s="12"/>
      <c r="L55" s="12"/>
    </row>
    <row r="56" spans="2:12" ht="12.75">
      <c r="B56" s="12"/>
      <c r="C56" s="12"/>
      <c r="D56" s="12"/>
      <c r="E56" s="12"/>
      <c r="F56" s="12"/>
      <c r="G56" s="12"/>
      <c r="H56" s="12"/>
      <c r="I56" s="12"/>
      <c r="J56" s="12"/>
      <c r="K56" s="12"/>
      <c r="L56" s="12"/>
    </row>
    <row r="57" spans="2:12" ht="12.75">
      <c r="B57" s="12"/>
      <c r="C57" s="12"/>
      <c r="D57" s="12"/>
      <c r="E57" s="12"/>
      <c r="F57" s="12"/>
      <c r="G57" s="12"/>
      <c r="H57" s="12"/>
      <c r="I57" s="12"/>
      <c r="J57" s="12"/>
      <c r="K57" s="12"/>
      <c r="L57" s="12"/>
    </row>
    <row r="58" spans="2:12" ht="12.75">
      <c r="B58" s="12"/>
      <c r="C58" s="12"/>
      <c r="D58" s="12"/>
      <c r="E58" s="12"/>
      <c r="F58" s="12"/>
      <c r="G58" s="12"/>
      <c r="H58" s="12"/>
      <c r="I58" s="12"/>
      <c r="J58" s="12"/>
      <c r="K58" s="12"/>
      <c r="L58" s="12"/>
    </row>
    <row r="59" spans="2:12" ht="12.75">
      <c r="B59" s="12"/>
      <c r="C59" s="12"/>
      <c r="D59" s="12"/>
      <c r="E59" s="12"/>
      <c r="F59" s="12"/>
      <c r="G59" s="12"/>
      <c r="H59" s="12"/>
      <c r="I59" s="12"/>
      <c r="J59" s="12"/>
      <c r="K59" s="12"/>
      <c r="L59" s="12"/>
    </row>
    <row r="60" spans="2:12" ht="12.75">
      <c r="B60" s="12"/>
      <c r="C60" s="12"/>
      <c r="D60" s="12"/>
      <c r="E60" s="12"/>
      <c r="F60" s="12"/>
      <c r="G60" s="12"/>
      <c r="H60" s="12"/>
      <c r="I60" s="12"/>
      <c r="J60" s="12"/>
      <c r="K60" s="12"/>
      <c r="L60" s="12"/>
    </row>
    <row r="61" spans="2:12" ht="12.75">
      <c r="B61" s="12"/>
      <c r="C61" s="12"/>
      <c r="D61" s="12"/>
      <c r="E61" s="12"/>
      <c r="F61" s="12"/>
      <c r="G61" s="12"/>
      <c r="H61" s="12"/>
      <c r="I61" s="12"/>
      <c r="J61" s="12"/>
      <c r="K61" s="12"/>
      <c r="L61" s="12"/>
    </row>
    <row r="62" spans="2:12" ht="12.75">
      <c r="B62" s="12"/>
      <c r="C62" s="12"/>
      <c r="D62" s="12"/>
      <c r="E62" s="12"/>
      <c r="F62" s="12"/>
      <c r="G62" s="12"/>
      <c r="H62" s="12"/>
      <c r="I62" s="12"/>
      <c r="J62" s="12"/>
      <c r="K62" s="12"/>
      <c r="L62" s="12"/>
    </row>
    <row r="63" spans="2:12" ht="12.75">
      <c r="B63" s="12"/>
      <c r="C63" s="12"/>
      <c r="D63" s="12"/>
      <c r="E63" s="12"/>
      <c r="F63" s="12"/>
      <c r="G63" s="12"/>
      <c r="H63" s="12"/>
      <c r="I63" s="12"/>
      <c r="J63" s="12"/>
      <c r="K63" s="12"/>
      <c r="L63" s="12"/>
    </row>
    <row r="64" spans="2:12" ht="12.75">
      <c r="B64" s="12"/>
      <c r="C64" s="12"/>
      <c r="D64" s="12"/>
      <c r="E64" s="12"/>
      <c r="F64" s="12"/>
      <c r="G64" s="12"/>
      <c r="H64" s="12"/>
      <c r="I64" s="12"/>
      <c r="J64" s="12"/>
      <c r="K64" s="12"/>
      <c r="L64" s="12"/>
    </row>
    <row r="65" spans="2:12" ht="12.75">
      <c r="B65" s="12"/>
      <c r="C65" s="12"/>
      <c r="D65" s="12"/>
      <c r="E65" s="12"/>
      <c r="F65" s="12"/>
      <c r="G65" s="12"/>
      <c r="H65" s="12"/>
      <c r="I65" s="12"/>
      <c r="J65" s="12"/>
      <c r="K65" s="12"/>
      <c r="L65" s="12"/>
    </row>
    <row r="66" spans="2:12" ht="12.75">
      <c r="B66" s="12"/>
      <c r="C66" s="12"/>
      <c r="D66" s="12"/>
      <c r="E66" s="12"/>
      <c r="F66" s="12"/>
      <c r="G66" s="12"/>
      <c r="H66" s="12"/>
      <c r="I66" s="12"/>
      <c r="J66" s="12"/>
      <c r="K66" s="12"/>
      <c r="L66" s="12"/>
    </row>
    <row r="67" spans="2:12" ht="12.75">
      <c r="B67" s="12"/>
      <c r="C67" s="12"/>
      <c r="D67" s="12"/>
      <c r="E67" s="12"/>
      <c r="F67" s="12"/>
      <c r="G67" s="12"/>
      <c r="H67" s="12"/>
      <c r="I67" s="12"/>
      <c r="J67" s="12"/>
      <c r="K67" s="12"/>
      <c r="L67" s="12"/>
    </row>
    <row r="68" spans="2:12" ht="12.75">
      <c r="B68" s="12"/>
      <c r="C68" s="12"/>
      <c r="D68" s="12"/>
      <c r="E68" s="12"/>
      <c r="F68" s="12"/>
      <c r="G68" s="12"/>
      <c r="H68" s="12"/>
      <c r="I68" s="12"/>
      <c r="J68" s="12"/>
      <c r="K68" s="12"/>
      <c r="L68" s="12"/>
    </row>
    <row r="69" spans="2:12" ht="12.75">
      <c r="B69" s="12"/>
      <c r="C69" s="12"/>
      <c r="D69" s="12"/>
      <c r="E69" s="12"/>
      <c r="F69" s="12"/>
      <c r="G69" s="12"/>
      <c r="H69" s="12"/>
      <c r="I69" s="12"/>
      <c r="J69" s="12"/>
      <c r="K69" s="12"/>
      <c r="L69" s="12"/>
    </row>
    <row r="70" spans="2:12" ht="12.75">
      <c r="B70" s="12"/>
      <c r="C70" s="12"/>
      <c r="D70" s="12"/>
      <c r="E70" s="12"/>
      <c r="F70" s="12"/>
      <c r="G70" s="12"/>
      <c r="H70" s="12"/>
      <c r="I70" s="12"/>
      <c r="J70" s="12"/>
      <c r="K70" s="12"/>
      <c r="L70" s="12"/>
    </row>
    <row r="71" spans="2:12" ht="12.75">
      <c r="B71" s="12"/>
      <c r="C71" s="12"/>
      <c r="D71" s="12"/>
      <c r="E71" s="12"/>
      <c r="F71" s="12"/>
      <c r="G71" s="12"/>
      <c r="H71" s="12"/>
      <c r="I71" s="12"/>
      <c r="J71" s="12"/>
      <c r="K71" s="12"/>
      <c r="L71" s="12"/>
    </row>
    <row r="72" spans="2:12" ht="12.75">
      <c r="B72" s="12"/>
      <c r="C72" s="12"/>
      <c r="D72" s="12"/>
      <c r="E72" s="12"/>
      <c r="F72" s="12"/>
      <c r="G72" s="12"/>
      <c r="H72" s="12"/>
      <c r="I72" s="12"/>
      <c r="J72" s="12"/>
      <c r="K72" s="12"/>
      <c r="L72" s="12"/>
    </row>
    <row r="73" spans="2:12" ht="12.75">
      <c r="B73" s="12"/>
      <c r="C73" s="12"/>
      <c r="D73" s="12"/>
      <c r="E73" s="12"/>
      <c r="F73" s="12"/>
      <c r="G73" s="12"/>
      <c r="H73" s="12"/>
      <c r="I73" s="12"/>
      <c r="J73" s="12"/>
      <c r="K73" s="12"/>
      <c r="L73" s="12"/>
    </row>
    <row r="74" spans="2:12" ht="12.75">
      <c r="B74" s="12"/>
      <c r="C74" s="12"/>
      <c r="D74" s="12"/>
      <c r="E74" s="12"/>
      <c r="F74" s="12"/>
      <c r="G74" s="12"/>
      <c r="H74" s="12"/>
      <c r="I74" s="12"/>
      <c r="J74" s="12"/>
      <c r="K74" s="12"/>
      <c r="L74" s="12"/>
    </row>
    <row r="75" spans="2:12" ht="12.75">
      <c r="B75" s="12"/>
      <c r="C75" s="12"/>
      <c r="D75" s="12"/>
      <c r="E75" s="12"/>
      <c r="F75" s="12"/>
      <c r="G75" s="12"/>
      <c r="H75" s="12"/>
      <c r="I75" s="12"/>
      <c r="J75" s="12"/>
      <c r="K75" s="12"/>
      <c r="L75" s="12"/>
    </row>
    <row r="76" spans="2:12" ht="12.75">
      <c r="B76" s="12"/>
      <c r="C76" s="12"/>
      <c r="D76" s="12"/>
      <c r="E76" s="12"/>
      <c r="F76" s="12"/>
      <c r="G76" s="12"/>
      <c r="H76" s="12"/>
      <c r="I76" s="12"/>
      <c r="J76" s="12"/>
      <c r="K76" s="12"/>
      <c r="L76" s="12"/>
    </row>
    <row r="77" spans="2:12" ht="12.75">
      <c r="B77" s="12"/>
      <c r="C77" s="12"/>
      <c r="D77" s="12"/>
      <c r="E77" s="12"/>
      <c r="F77" s="12"/>
      <c r="G77" s="12"/>
      <c r="H77" s="12"/>
      <c r="I77" s="12"/>
      <c r="J77" s="12"/>
      <c r="K77" s="12"/>
      <c r="L77" s="12"/>
    </row>
    <row r="78" spans="2:12" ht="12.75">
      <c r="B78" s="12"/>
      <c r="C78" s="12"/>
      <c r="D78" s="12"/>
      <c r="E78" s="12"/>
      <c r="F78" s="12"/>
      <c r="G78" s="12"/>
      <c r="H78" s="12"/>
      <c r="I78" s="12"/>
      <c r="J78" s="12"/>
      <c r="K78" s="12"/>
      <c r="L78" s="12"/>
    </row>
    <row r="79" spans="2:12" ht="12.75">
      <c r="B79" s="12"/>
      <c r="C79" s="12"/>
      <c r="D79" s="12"/>
      <c r="E79" s="12"/>
      <c r="F79" s="12"/>
      <c r="G79" s="12"/>
      <c r="H79" s="12"/>
      <c r="I79" s="12"/>
      <c r="J79" s="12"/>
      <c r="K79" s="12"/>
      <c r="L79" s="12"/>
    </row>
    <row r="80" spans="2:12" ht="12.75">
      <c r="B80" s="12"/>
      <c r="C80" s="12"/>
      <c r="D80" s="12"/>
      <c r="E80" s="12"/>
      <c r="F80" s="12"/>
      <c r="G80" s="12"/>
      <c r="H80" s="12"/>
      <c r="I80" s="12"/>
      <c r="J80" s="12"/>
      <c r="K80" s="12"/>
      <c r="L80" s="12"/>
    </row>
    <row r="81" spans="2:12" ht="12.75">
      <c r="B81" s="12"/>
      <c r="C81" s="12"/>
      <c r="D81" s="12"/>
      <c r="E81" s="12"/>
      <c r="F81" s="12"/>
      <c r="G81" s="12"/>
      <c r="H81" s="12"/>
      <c r="I81" s="12"/>
      <c r="J81" s="12"/>
      <c r="K81" s="12"/>
      <c r="L81" s="12"/>
    </row>
    <row r="82" spans="2:12" ht="12.75">
      <c r="B82" s="12"/>
      <c r="C82" s="12"/>
      <c r="D82" s="12"/>
      <c r="E82" s="12"/>
      <c r="F82" s="12"/>
      <c r="G82" s="12"/>
      <c r="H82" s="12"/>
      <c r="I82" s="12"/>
      <c r="J82" s="12"/>
      <c r="K82" s="12"/>
      <c r="L82" s="12"/>
    </row>
    <row r="83" spans="2:12" ht="12.75">
      <c r="B83" s="12"/>
      <c r="C83" s="12"/>
      <c r="D83" s="12"/>
      <c r="E83" s="12"/>
      <c r="F83" s="12"/>
      <c r="G83" s="12"/>
      <c r="H83" s="12"/>
      <c r="I83" s="12"/>
      <c r="J83" s="12"/>
      <c r="K83" s="12"/>
      <c r="L83" s="12"/>
    </row>
    <row r="84" spans="2:12" ht="12.75">
      <c r="B84" s="12"/>
      <c r="C84" s="12"/>
      <c r="D84" s="12"/>
      <c r="E84" s="12"/>
      <c r="F84" s="12"/>
      <c r="G84" s="12"/>
      <c r="H84" s="12"/>
      <c r="I84" s="12"/>
      <c r="J84" s="12"/>
      <c r="K84" s="12"/>
      <c r="L84" s="12"/>
    </row>
    <row r="85" spans="2:12" ht="12.75">
      <c r="B85" s="12"/>
      <c r="C85" s="12"/>
      <c r="D85" s="12"/>
      <c r="E85" s="12"/>
      <c r="F85" s="12"/>
      <c r="G85" s="12"/>
      <c r="H85" s="12"/>
      <c r="I85" s="12"/>
      <c r="J85" s="12"/>
      <c r="K85" s="12"/>
      <c r="L85" s="12"/>
    </row>
    <row r="86" spans="2:12" ht="12.75">
      <c r="B86" s="12"/>
      <c r="C86" s="12"/>
      <c r="D86" s="12"/>
      <c r="E86" s="12"/>
      <c r="F86" s="12"/>
      <c r="G86" s="12"/>
      <c r="H86" s="12"/>
      <c r="I86" s="12"/>
      <c r="J86" s="12"/>
      <c r="K86" s="12"/>
      <c r="L86" s="12"/>
    </row>
    <row r="87" spans="2:12" ht="12.75">
      <c r="B87" s="12"/>
      <c r="C87" s="12"/>
      <c r="D87" s="12"/>
      <c r="E87" s="12"/>
      <c r="F87" s="12"/>
      <c r="G87" s="12"/>
      <c r="H87" s="12"/>
      <c r="I87" s="12"/>
      <c r="J87" s="12"/>
      <c r="K87" s="12"/>
      <c r="L87" s="12"/>
    </row>
    <row r="88" spans="2:12" ht="12.75">
      <c r="B88" s="12"/>
      <c r="C88" s="12"/>
      <c r="D88" s="12"/>
      <c r="E88" s="12"/>
      <c r="F88" s="12"/>
      <c r="G88" s="12"/>
      <c r="H88" s="12"/>
      <c r="I88" s="12"/>
      <c r="J88" s="12"/>
      <c r="K88" s="12"/>
      <c r="L88" s="12"/>
    </row>
    <row r="89" spans="2:12" ht="12.75">
      <c r="B89" s="12"/>
      <c r="C89" s="12"/>
      <c r="D89" s="12"/>
      <c r="E89" s="12"/>
      <c r="F89" s="12"/>
      <c r="G89" s="12"/>
      <c r="H89" s="12"/>
      <c r="I89" s="12"/>
      <c r="J89" s="12"/>
      <c r="K89" s="12"/>
      <c r="L89" s="12"/>
    </row>
    <row r="90" spans="2:12" ht="12.75">
      <c r="B90" s="12"/>
      <c r="C90" s="12"/>
      <c r="D90" s="12"/>
      <c r="E90" s="12"/>
      <c r="F90" s="12"/>
      <c r="G90" s="12"/>
      <c r="H90" s="12"/>
      <c r="I90" s="12"/>
      <c r="J90" s="12"/>
      <c r="K90" s="12"/>
      <c r="L90" s="12"/>
    </row>
    <row r="91" spans="2:12" ht="12.75">
      <c r="B91" s="12"/>
      <c r="C91" s="12"/>
      <c r="D91" s="12"/>
      <c r="E91" s="12"/>
      <c r="F91" s="12"/>
      <c r="G91" s="12"/>
      <c r="H91" s="12"/>
      <c r="I91" s="12"/>
      <c r="J91" s="12"/>
      <c r="K91" s="12"/>
      <c r="L91" s="12"/>
    </row>
    <row r="92" spans="2:12" ht="12.75">
      <c r="B92" s="12"/>
      <c r="C92" s="12"/>
      <c r="D92" s="12"/>
      <c r="E92" s="12"/>
      <c r="F92" s="12"/>
      <c r="G92" s="12"/>
      <c r="H92" s="12"/>
      <c r="I92" s="12"/>
      <c r="J92" s="12"/>
      <c r="K92" s="12"/>
      <c r="L92" s="12"/>
    </row>
    <row r="93" spans="2:12" ht="12.75">
      <c r="B93" s="12"/>
      <c r="C93" s="12"/>
      <c r="D93" s="12"/>
      <c r="E93" s="12"/>
      <c r="F93" s="12"/>
      <c r="G93" s="12"/>
      <c r="H93" s="12"/>
      <c r="I93" s="12"/>
      <c r="J93" s="12"/>
      <c r="K93" s="12"/>
      <c r="L93" s="12"/>
    </row>
    <row r="94" spans="2:12" ht="12.75">
      <c r="B94" s="12"/>
      <c r="C94" s="12"/>
      <c r="D94" s="12"/>
      <c r="E94" s="12"/>
      <c r="F94" s="12"/>
      <c r="G94" s="12"/>
      <c r="H94" s="12"/>
      <c r="I94" s="12"/>
      <c r="J94" s="12"/>
      <c r="K94" s="12"/>
      <c r="L94" s="12"/>
    </row>
    <row r="95" spans="2:12" ht="12.75">
      <c r="B95" s="12"/>
      <c r="C95" s="12"/>
      <c r="D95" s="12"/>
      <c r="E95" s="12"/>
      <c r="F95" s="12"/>
      <c r="G95" s="12"/>
      <c r="H95" s="12"/>
      <c r="I95" s="12"/>
      <c r="J95" s="12"/>
      <c r="K95" s="12"/>
      <c r="L95" s="12"/>
    </row>
    <row r="96" spans="2:12" ht="12.75">
      <c r="B96" s="12"/>
      <c r="C96" s="12"/>
      <c r="D96" s="12"/>
      <c r="E96" s="12"/>
      <c r="F96" s="12"/>
      <c r="G96" s="12"/>
      <c r="H96" s="12"/>
      <c r="I96" s="12"/>
      <c r="J96" s="12"/>
      <c r="K96" s="12"/>
      <c r="L96" s="12"/>
    </row>
    <row r="97" spans="2:12" ht="12.75">
      <c r="B97" s="12"/>
      <c r="C97" s="12"/>
      <c r="D97" s="12"/>
      <c r="E97" s="12"/>
      <c r="F97" s="12"/>
      <c r="G97" s="12"/>
      <c r="H97" s="12"/>
      <c r="I97" s="12"/>
      <c r="J97" s="12"/>
      <c r="K97" s="12"/>
      <c r="L97" s="12"/>
    </row>
    <row r="98" spans="2:12" ht="12.75">
      <c r="B98" s="12"/>
      <c r="C98" s="12"/>
      <c r="D98" s="12"/>
      <c r="E98" s="12"/>
      <c r="F98" s="12"/>
      <c r="G98" s="12"/>
      <c r="H98" s="12"/>
      <c r="I98" s="12"/>
      <c r="J98" s="12"/>
      <c r="K98" s="12"/>
      <c r="L98" s="12"/>
    </row>
    <row r="99" spans="2:12" ht="12.75">
      <c r="B99" s="12"/>
      <c r="C99" s="12"/>
      <c r="D99" s="12"/>
      <c r="E99" s="12"/>
      <c r="F99" s="12"/>
      <c r="G99" s="12"/>
      <c r="H99" s="12"/>
      <c r="I99" s="12"/>
      <c r="J99" s="12"/>
      <c r="K99" s="12"/>
      <c r="L99" s="12"/>
    </row>
    <row r="100" spans="2:12" ht="12.75">
      <c r="B100" s="12"/>
      <c r="C100" s="12"/>
      <c r="D100" s="12"/>
      <c r="E100" s="12"/>
      <c r="F100" s="12"/>
      <c r="G100" s="12"/>
      <c r="H100" s="12"/>
      <c r="I100" s="12"/>
      <c r="J100" s="12"/>
      <c r="K100" s="12"/>
      <c r="L100" s="12"/>
    </row>
    <row r="101" spans="2:12" ht="12.75">
      <c r="B101" s="12"/>
      <c r="C101" s="12"/>
      <c r="D101" s="12"/>
      <c r="E101" s="12"/>
      <c r="F101" s="12"/>
      <c r="G101" s="12"/>
      <c r="H101" s="12"/>
      <c r="I101" s="12"/>
      <c r="J101" s="12"/>
      <c r="K101" s="12"/>
      <c r="L101" s="12"/>
    </row>
    <row r="102" spans="2:12" ht="12.75">
      <c r="B102" s="12"/>
      <c r="C102" s="12"/>
      <c r="D102" s="12"/>
      <c r="E102" s="12"/>
      <c r="F102" s="12"/>
      <c r="G102" s="12"/>
      <c r="H102" s="12"/>
      <c r="I102" s="12"/>
      <c r="J102" s="12"/>
      <c r="K102" s="12"/>
      <c r="L102" s="12"/>
    </row>
    <row r="103" spans="2:12" ht="12.75">
      <c r="B103" s="12"/>
      <c r="C103" s="12"/>
      <c r="D103" s="12"/>
      <c r="E103" s="12"/>
      <c r="F103" s="12"/>
      <c r="G103" s="12"/>
      <c r="H103" s="12"/>
      <c r="I103" s="12"/>
      <c r="J103" s="12"/>
      <c r="K103" s="12"/>
      <c r="L103" s="12"/>
    </row>
    <row r="104" spans="2:12" ht="12.75">
      <c r="B104" s="12"/>
      <c r="C104" s="12"/>
      <c r="D104" s="12"/>
      <c r="E104" s="12"/>
      <c r="F104" s="12"/>
      <c r="G104" s="12"/>
      <c r="H104" s="12"/>
      <c r="I104" s="12"/>
      <c r="J104" s="12"/>
      <c r="K104" s="12"/>
      <c r="L104" s="12"/>
    </row>
    <row r="105" spans="2:12" ht="12.75">
      <c r="B105" s="12"/>
      <c r="C105" s="12"/>
      <c r="D105" s="12"/>
      <c r="E105" s="12"/>
      <c r="F105" s="12"/>
      <c r="G105" s="12"/>
      <c r="H105" s="12"/>
      <c r="I105" s="12"/>
      <c r="J105" s="12"/>
      <c r="K105" s="12"/>
      <c r="L105" s="12"/>
    </row>
    <row r="106" spans="2:12" ht="12.75">
      <c r="B106" s="12"/>
      <c r="C106" s="12"/>
      <c r="D106" s="12"/>
      <c r="E106" s="12"/>
      <c r="F106" s="12"/>
      <c r="G106" s="12"/>
      <c r="H106" s="12"/>
      <c r="I106" s="12"/>
      <c r="J106" s="12"/>
      <c r="K106" s="12"/>
      <c r="L106" s="12"/>
    </row>
    <row r="107" spans="2:12" ht="12.75">
      <c r="B107" s="12"/>
      <c r="C107" s="12"/>
      <c r="D107" s="12"/>
      <c r="E107" s="12"/>
      <c r="F107" s="12"/>
      <c r="G107" s="12"/>
      <c r="H107" s="12"/>
      <c r="I107" s="12"/>
      <c r="J107" s="12"/>
      <c r="K107" s="12"/>
      <c r="L107" s="12"/>
    </row>
    <row r="108" spans="2:12" ht="12.75">
      <c r="B108" s="12"/>
      <c r="C108" s="12"/>
      <c r="D108" s="12"/>
      <c r="E108" s="12"/>
      <c r="F108" s="12"/>
      <c r="G108" s="12"/>
      <c r="H108" s="12"/>
      <c r="I108" s="12"/>
      <c r="J108" s="12"/>
      <c r="K108" s="12"/>
      <c r="L108" s="12"/>
    </row>
    <row r="109" spans="2:12" ht="12.75">
      <c r="B109" s="12"/>
      <c r="C109" s="12"/>
      <c r="D109" s="12"/>
      <c r="E109" s="12"/>
      <c r="F109" s="12"/>
      <c r="G109" s="12"/>
      <c r="H109" s="12"/>
      <c r="I109" s="12"/>
      <c r="J109" s="12"/>
      <c r="K109" s="12"/>
      <c r="L109" s="12"/>
    </row>
    <row r="110" spans="2:12" ht="12.75">
      <c r="B110" s="12"/>
      <c r="C110" s="12"/>
      <c r="D110" s="12"/>
      <c r="E110" s="12"/>
      <c r="F110" s="12"/>
      <c r="G110" s="12"/>
      <c r="H110" s="12"/>
      <c r="I110" s="12"/>
      <c r="J110" s="12"/>
      <c r="K110" s="12"/>
      <c r="L110" s="12"/>
    </row>
    <row r="111" spans="2:12" ht="12.75">
      <c r="B111" s="12"/>
      <c r="C111" s="12"/>
      <c r="D111" s="12"/>
      <c r="E111" s="12"/>
      <c r="F111" s="12"/>
      <c r="G111" s="12"/>
      <c r="H111" s="12"/>
      <c r="I111" s="12"/>
      <c r="J111" s="12"/>
      <c r="K111" s="12"/>
      <c r="L111" s="12"/>
    </row>
    <row r="112" spans="2:12" ht="12.75">
      <c r="B112" s="12"/>
      <c r="C112" s="12"/>
      <c r="D112" s="12"/>
      <c r="E112" s="12"/>
      <c r="F112" s="12"/>
      <c r="G112" s="12"/>
      <c r="H112" s="12"/>
      <c r="I112" s="12"/>
      <c r="J112" s="12"/>
      <c r="K112" s="12"/>
      <c r="L112" s="12"/>
    </row>
    <row r="113" spans="2:12" ht="12.75">
      <c r="B113" s="12"/>
      <c r="C113" s="12"/>
      <c r="D113" s="12"/>
      <c r="E113" s="12"/>
      <c r="F113" s="12"/>
      <c r="G113" s="12"/>
      <c r="H113" s="12"/>
      <c r="I113" s="12"/>
      <c r="J113" s="12"/>
      <c r="K113" s="12"/>
      <c r="L113" s="12"/>
    </row>
    <row r="114" spans="2:12" ht="12.75">
      <c r="B114" s="12"/>
      <c r="C114" s="12"/>
      <c r="D114" s="12"/>
      <c r="E114" s="12"/>
      <c r="F114" s="12"/>
      <c r="G114" s="12"/>
      <c r="H114" s="12"/>
      <c r="I114" s="12"/>
      <c r="J114" s="12"/>
      <c r="K114" s="12"/>
      <c r="L114" s="12"/>
    </row>
    <row r="115" spans="2:12" ht="12.75">
      <c r="B115" s="12"/>
      <c r="C115" s="12"/>
      <c r="D115" s="12"/>
      <c r="E115" s="12"/>
      <c r="F115" s="12"/>
      <c r="G115" s="12"/>
      <c r="H115" s="12"/>
      <c r="I115" s="12"/>
      <c r="J115" s="12"/>
      <c r="K115" s="12"/>
      <c r="L115" s="12"/>
    </row>
    <row r="116" spans="2:12" ht="12.75">
      <c r="B116" s="12"/>
      <c r="C116" s="12"/>
      <c r="D116" s="12"/>
      <c r="E116" s="12"/>
      <c r="F116" s="12"/>
      <c r="G116" s="12"/>
      <c r="H116" s="12"/>
      <c r="I116" s="12"/>
      <c r="J116" s="12"/>
      <c r="K116" s="12"/>
      <c r="L116" s="12"/>
    </row>
    <row r="117" spans="2:12" ht="12.75">
      <c r="B117" s="12"/>
      <c r="C117" s="12"/>
      <c r="D117" s="12"/>
      <c r="E117" s="12"/>
      <c r="F117" s="12"/>
      <c r="G117" s="12"/>
      <c r="H117" s="12"/>
      <c r="I117" s="12"/>
      <c r="J117" s="12"/>
      <c r="K117" s="12"/>
      <c r="L117" s="12"/>
    </row>
    <row r="118" spans="2:12" ht="12.75">
      <c r="B118" s="12"/>
      <c r="C118" s="12"/>
      <c r="D118" s="12"/>
      <c r="E118" s="12"/>
      <c r="F118" s="12"/>
      <c r="G118" s="12"/>
      <c r="H118" s="12"/>
      <c r="I118" s="12"/>
      <c r="J118" s="12"/>
      <c r="K118" s="12"/>
      <c r="L118" s="12"/>
    </row>
    <row r="119" spans="2:12" ht="12.75">
      <c r="B119" s="12"/>
      <c r="C119" s="12"/>
      <c r="D119" s="12"/>
      <c r="E119" s="12"/>
      <c r="F119" s="12"/>
      <c r="G119" s="12"/>
      <c r="H119" s="12"/>
      <c r="I119" s="12"/>
      <c r="J119" s="12"/>
      <c r="K119" s="12"/>
      <c r="L119" s="12"/>
    </row>
    <row r="120" spans="2:12" ht="12.75">
      <c r="B120" s="12"/>
      <c r="C120" s="12"/>
      <c r="D120" s="12"/>
      <c r="E120" s="12"/>
      <c r="F120" s="12"/>
      <c r="G120" s="12"/>
      <c r="H120" s="12"/>
      <c r="I120" s="12"/>
      <c r="J120" s="12"/>
      <c r="K120" s="12"/>
      <c r="L120" s="12"/>
    </row>
    <row r="121" spans="2:12" ht="12.75">
      <c r="B121" s="12"/>
      <c r="C121" s="12"/>
      <c r="D121" s="12"/>
      <c r="E121" s="12"/>
      <c r="F121" s="12"/>
      <c r="G121" s="12"/>
      <c r="H121" s="12"/>
      <c r="I121" s="12"/>
      <c r="J121" s="12"/>
      <c r="K121" s="12"/>
      <c r="L121" s="12"/>
    </row>
    <row r="122" spans="2:12" ht="12.75">
      <c r="B122" s="12"/>
      <c r="C122" s="12"/>
      <c r="D122" s="12"/>
      <c r="E122" s="12"/>
      <c r="F122" s="12"/>
      <c r="G122" s="12"/>
      <c r="H122" s="12"/>
      <c r="I122" s="12"/>
      <c r="J122" s="12"/>
      <c r="K122" s="12"/>
      <c r="L122" s="12"/>
    </row>
    <row r="123" spans="2:12" ht="12.75">
      <c r="B123" s="12"/>
      <c r="C123" s="12"/>
      <c r="D123" s="12"/>
      <c r="E123" s="12"/>
      <c r="F123" s="12"/>
      <c r="G123" s="12"/>
      <c r="H123" s="12"/>
      <c r="I123" s="12"/>
      <c r="J123" s="12"/>
      <c r="K123" s="12"/>
      <c r="L123" s="12"/>
    </row>
    <row r="124" spans="2:12" ht="12.75">
      <c r="B124" s="12"/>
      <c r="C124" s="12"/>
      <c r="D124" s="12"/>
      <c r="E124" s="12"/>
      <c r="F124" s="12"/>
      <c r="G124" s="12"/>
      <c r="H124" s="12"/>
      <c r="I124" s="12"/>
      <c r="J124" s="12"/>
      <c r="K124" s="12"/>
      <c r="L124" s="12"/>
    </row>
    <row r="125" spans="2:12" ht="12.75">
      <c r="B125" s="12"/>
      <c r="C125" s="12"/>
      <c r="D125" s="12"/>
      <c r="E125" s="12"/>
      <c r="F125" s="12"/>
      <c r="G125" s="12"/>
      <c r="H125" s="12"/>
      <c r="I125" s="12"/>
      <c r="J125" s="12"/>
      <c r="K125" s="12"/>
      <c r="L125" s="12"/>
    </row>
    <row r="126" spans="2:12" ht="12.75">
      <c r="B126" s="12"/>
      <c r="C126" s="12"/>
      <c r="D126" s="12"/>
      <c r="E126" s="12"/>
      <c r="F126" s="12"/>
      <c r="G126" s="12"/>
      <c r="H126" s="12"/>
      <c r="I126" s="12"/>
      <c r="J126" s="12"/>
      <c r="K126" s="12"/>
      <c r="L126" s="12"/>
    </row>
    <row r="127" spans="2:12" ht="12.75">
      <c r="B127" s="12"/>
      <c r="C127" s="12"/>
      <c r="D127" s="12"/>
      <c r="E127" s="12"/>
      <c r="F127" s="12"/>
      <c r="G127" s="12"/>
      <c r="H127" s="12"/>
      <c r="I127" s="12"/>
      <c r="J127" s="12"/>
      <c r="K127" s="12"/>
      <c r="L127" s="12"/>
    </row>
    <row r="128" spans="2:12" ht="12.75">
      <c r="B128" s="12"/>
      <c r="C128" s="12"/>
      <c r="D128" s="12"/>
      <c r="E128" s="12"/>
      <c r="F128" s="12"/>
      <c r="G128" s="12"/>
      <c r="H128" s="12"/>
      <c r="I128" s="12"/>
      <c r="J128" s="12"/>
      <c r="K128" s="12"/>
      <c r="L128" s="12"/>
    </row>
    <row r="129" spans="2:12" ht="12.75">
      <c r="B129" s="12"/>
      <c r="C129" s="12"/>
      <c r="D129" s="12"/>
      <c r="E129" s="12"/>
      <c r="F129" s="12"/>
      <c r="G129" s="12"/>
      <c r="H129" s="12"/>
      <c r="I129" s="12"/>
      <c r="J129" s="12"/>
      <c r="K129" s="12"/>
      <c r="L129" s="12"/>
    </row>
    <row r="130" spans="2:12" ht="12.75">
      <c r="B130" s="12"/>
      <c r="C130" s="12"/>
      <c r="D130" s="12"/>
      <c r="E130" s="12"/>
      <c r="F130" s="12"/>
      <c r="G130" s="12"/>
      <c r="H130" s="12"/>
      <c r="I130" s="12"/>
      <c r="J130" s="12"/>
      <c r="K130" s="12"/>
      <c r="L130" s="12"/>
    </row>
    <row r="131" spans="2:12" ht="12.75">
      <c r="B131" s="12"/>
      <c r="C131" s="12"/>
      <c r="D131" s="12"/>
      <c r="E131" s="12"/>
      <c r="F131" s="12"/>
      <c r="G131" s="12"/>
      <c r="H131" s="12"/>
      <c r="I131" s="12"/>
      <c r="J131" s="12"/>
      <c r="K131" s="12"/>
      <c r="L131" s="12"/>
    </row>
    <row r="132" spans="2:12" ht="12.75">
      <c r="B132" s="12"/>
      <c r="C132" s="12"/>
      <c r="D132" s="12"/>
      <c r="E132" s="12"/>
      <c r="F132" s="12"/>
      <c r="G132" s="12"/>
      <c r="H132" s="12"/>
      <c r="I132" s="12"/>
      <c r="J132" s="12"/>
      <c r="K132" s="12"/>
      <c r="L132" s="12"/>
    </row>
    <row r="133" spans="2:12" ht="12.75">
      <c r="B133" s="12"/>
      <c r="C133" s="12"/>
      <c r="D133" s="12"/>
      <c r="E133" s="12"/>
      <c r="F133" s="12"/>
      <c r="G133" s="12"/>
      <c r="H133" s="12"/>
      <c r="I133" s="12"/>
      <c r="J133" s="12"/>
      <c r="K133" s="12"/>
      <c r="L133" s="12"/>
    </row>
    <row r="134" spans="2:12" ht="12.75">
      <c r="B134" s="12"/>
      <c r="C134" s="12"/>
      <c r="D134" s="12"/>
      <c r="E134" s="12"/>
      <c r="F134" s="12"/>
      <c r="G134" s="12"/>
      <c r="H134" s="12"/>
      <c r="I134" s="12"/>
      <c r="J134" s="12"/>
      <c r="K134" s="12"/>
      <c r="L134" s="12"/>
    </row>
    <row r="135" spans="2:12" ht="12.75">
      <c r="B135" s="12"/>
      <c r="C135" s="12"/>
      <c r="D135" s="12"/>
      <c r="E135" s="12"/>
      <c r="F135" s="12"/>
      <c r="G135" s="12"/>
      <c r="H135" s="12"/>
      <c r="I135" s="12"/>
      <c r="J135" s="12"/>
      <c r="K135" s="12"/>
      <c r="L135" s="12"/>
    </row>
    <row r="136" spans="2:12" ht="12.75">
      <c r="B136" s="12"/>
      <c r="C136" s="12"/>
      <c r="D136" s="12"/>
      <c r="E136" s="12"/>
      <c r="F136" s="12"/>
      <c r="G136" s="12"/>
      <c r="H136" s="12"/>
      <c r="I136" s="12"/>
      <c r="J136" s="12"/>
      <c r="K136" s="12"/>
      <c r="L136" s="12"/>
    </row>
    <row r="137" spans="2:12" ht="12.75">
      <c r="B137" s="12"/>
      <c r="C137" s="12"/>
      <c r="D137" s="12"/>
      <c r="E137" s="12"/>
      <c r="F137" s="12"/>
      <c r="G137" s="12"/>
      <c r="H137" s="12"/>
      <c r="I137" s="12"/>
      <c r="J137" s="12"/>
      <c r="K137" s="12"/>
      <c r="L137" s="12"/>
    </row>
    <row r="138" spans="2:12" ht="12.75">
      <c r="B138" s="12"/>
      <c r="C138" s="12"/>
      <c r="D138" s="12"/>
      <c r="E138" s="12"/>
      <c r="F138" s="12"/>
      <c r="G138" s="12"/>
      <c r="H138" s="12"/>
      <c r="I138" s="12"/>
      <c r="J138" s="12"/>
      <c r="K138" s="12"/>
      <c r="L138" s="12"/>
    </row>
    <row r="139" spans="2:12" ht="12.75">
      <c r="B139" s="12"/>
      <c r="C139" s="12"/>
      <c r="D139" s="12"/>
      <c r="E139" s="12"/>
      <c r="F139" s="12"/>
      <c r="G139" s="12"/>
      <c r="H139" s="12"/>
      <c r="I139" s="12"/>
      <c r="J139" s="12"/>
      <c r="K139" s="12"/>
      <c r="L139" s="12"/>
    </row>
    <row r="140" spans="2:12" ht="12.75">
      <c r="B140" s="12"/>
      <c r="C140" s="12"/>
      <c r="D140" s="12"/>
      <c r="E140" s="12"/>
      <c r="F140" s="12"/>
      <c r="G140" s="12"/>
      <c r="H140" s="12"/>
      <c r="I140" s="12"/>
      <c r="J140" s="12"/>
      <c r="K140" s="12"/>
      <c r="L140" s="12"/>
    </row>
    <row r="141" spans="2:12" ht="12.75">
      <c r="B141" s="12"/>
      <c r="C141" s="12"/>
      <c r="D141" s="12"/>
      <c r="E141" s="12"/>
      <c r="F141" s="12"/>
      <c r="G141" s="12"/>
      <c r="H141" s="12"/>
      <c r="I141" s="12"/>
      <c r="J141" s="12"/>
      <c r="K141" s="12"/>
      <c r="L141" s="12"/>
    </row>
    <row r="142" spans="2:12" ht="12.75">
      <c r="B142" s="12"/>
      <c r="C142" s="12"/>
      <c r="D142" s="12"/>
      <c r="E142" s="12"/>
      <c r="F142" s="12"/>
      <c r="G142" s="12"/>
      <c r="H142" s="12"/>
      <c r="I142" s="12"/>
      <c r="J142" s="12"/>
      <c r="K142" s="12"/>
      <c r="L142" s="12"/>
    </row>
    <row r="143" spans="2:12" ht="12.75">
      <c r="B143" s="12"/>
      <c r="C143" s="12"/>
      <c r="D143" s="12"/>
      <c r="E143" s="12"/>
      <c r="F143" s="12"/>
      <c r="G143" s="12"/>
      <c r="H143" s="12"/>
      <c r="I143" s="12"/>
      <c r="J143" s="12"/>
      <c r="K143" s="12"/>
      <c r="L143" s="12"/>
    </row>
    <row r="144" spans="2:12" ht="12.75">
      <c r="B144" s="12"/>
      <c r="C144" s="12"/>
      <c r="D144" s="12"/>
      <c r="E144" s="12"/>
      <c r="F144" s="12"/>
      <c r="G144" s="12"/>
      <c r="H144" s="12"/>
      <c r="I144" s="12"/>
      <c r="J144" s="12"/>
      <c r="K144" s="12"/>
      <c r="L144" s="12"/>
    </row>
    <row r="145" spans="2:12" ht="12.75">
      <c r="B145" s="12"/>
      <c r="C145" s="12"/>
      <c r="D145" s="12"/>
      <c r="E145" s="12"/>
      <c r="F145" s="12"/>
      <c r="G145" s="12"/>
      <c r="H145" s="12"/>
      <c r="I145" s="12"/>
      <c r="J145" s="12"/>
      <c r="K145" s="12"/>
      <c r="L145" s="12"/>
    </row>
    <row r="146" spans="2:12" ht="12.75">
      <c r="B146" s="12"/>
      <c r="C146" s="12"/>
      <c r="D146" s="12"/>
      <c r="E146" s="12"/>
      <c r="F146" s="12"/>
      <c r="G146" s="12"/>
      <c r="H146" s="12"/>
      <c r="I146" s="12"/>
      <c r="J146" s="12"/>
      <c r="K146" s="12"/>
      <c r="L146" s="12"/>
    </row>
    <row r="147" spans="2:12" ht="12.75">
      <c r="B147" s="12"/>
      <c r="C147" s="12"/>
      <c r="D147" s="12"/>
      <c r="E147" s="12"/>
      <c r="F147" s="12"/>
      <c r="G147" s="12"/>
      <c r="H147" s="12"/>
      <c r="I147" s="12"/>
      <c r="J147" s="12"/>
      <c r="K147" s="12"/>
      <c r="L147" s="12"/>
    </row>
    <row r="148" spans="2:12" ht="12.75">
      <c r="B148" s="12"/>
      <c r="C148" s="12"/>
      <c r="D148" s="12"/>
      <c r="E148" s="12"/>
      <c r="F148" s="12"/>
      <c r="G148" s="12"/>
      <c r="H148" s="12"/>
      <c r="I148" s="12"/>
      <c r="J148" s="12"/>
      <c r="K148" s="12"/>
      <c r="L148" s="12"/>
    </row>
    <row r="149" spans="2:12" ht="12.75">
      <c r="B149" s="12"/>
      <c r="C149" s="12"/>
      <c r="D149" s="12"/>
      <c r="E149" s="12"/>
      <c r="F149" s="12"/>
      <c r="G149" s="12"/>
      <c r="H149" s="12"/>
      <c r="I149" s="12"/>
      <c r="J149" s="12"/>
      <c r="K149" s="12"/>
      <c r="L149" s="12"/>
    </row>
    <row r="150" spans="2:12" ht="12.75">
      <c r="B150" s="12"/>
      <c r="C150" s="12"/>
      <c r="D150" s="12"/>
      <c r="E150" s="12"/>
      <c r="F150" s="12"/>
      <c r="G150" s="12"/>
      <c r="H150" s="12"/>
      <c r="I150" s="12"/>
      <c r="J150" s="12"/>
      <c r="K150" s="12"/>
      <c r="L150" s="12"/>
    </row>
    <row r="151" spans="2:12" ht="12.75">
      <c r="B151" s="12"/>
      <c r="C151" s="12"/>
      <c r="D151" s="12"/>
      <c r="E151" s="12"/>
      <c r="F151" s="12"/>
      <c r="G151" s="12"/>
      <c r="H151" s="12"/>
      <c r="I151" s="12"/>
      <c r="J151" s="12"/>
      <c r="K151" s="12"/>
      <c r="L151" s="12"/>
    </row>
    <row r="152" spans="2:12" ht="12.75">
      <c r="B152" s="12"/>
      <c r="C152" s="12"/>
      <c r="D152" s="12"/>
      <c r="E152" s="12"/>
      <c r="F152" s="12"/>
      <c r="G152" s="12"/>
      <c r="H152" s="12"/>
      <c r="I152" s="12"/>
      <c r="J152" s="12"/>
      <c r="K152" s="12"/>
      <c r="L152" s="12"/>
    </row>
    <row r="153" spans="2:12" ht="12.75">
      <c r="B153" s="12"/>
      <c r="C153" s="12"/>
      <c r="D153" s="12"/>
      <c r="E153" s="12"/>
      <c r="F153" s="12"/>
      <c r="G153" s="12"/>
      <c r="H153" s="12"/>
      <c r="I153" s="12"/>
      <c r="J153" s="12"/>
      <c r="K153" s="12"/>
      <c r="L153" s="12"/>
    </row>
    <row r="154" spans="2:12" ht="12.75">
      <c r="B154" s="12"/>
      <c r="C154" s="12"/>
      <c r="D154" s="12"/>
      <c r="E154" s="12"/>
      <c r="F154" s="12"/>
      <c r="G154" s="12"/>
      <c r="H154" s="12"/>
      <c r="I154" s="12"/>
      <c r="J154" s="12"/>
      <c r="K154" s="12"/>
      <c r="L154" s="12"/>
    </row>
    <row r="155" spans="2:12" ht="12.75">
      <c r="B155" s="12"/>
      <c r="C155" s="12"/>
      <c r="D155" s="12"/>
      <c r="E155" s="12"/>
      <c r="F155" s="12"/>
      <c r="G155" s="12"/>
      <c r="H155" s="12"/>
      <c r="I155" s="12"/>
      <c r="J155" s="12"/>
      <c r="K155" s="12"/>
      <c r="L155" s="12"/>
    </row>
    <row r="156" spans="2:12" ht="12.75">
      <c r="B156" s="12"/>
      <c r="C156" s="12"/>
      <c r="D156" s="12"/>
      <c r="E156" s="12"/>
      <c r="F156" s="12"/>
      <c r="G156" s="12"/>
      <c r="H156" s="12"/>
      <c r="I156" s="12"/>
      <c r="J156" s="12"/>
      <c r="K156" s="12"/>
      <c r="L156" s="12"/>
    </row>
    <row r="157" spans="2:12" ht="12.75">
      <c r="B157" s="12"/>
      <c r="C157" s="12"/>
      <c r="D157" s="12"/>
      <c r="E157" s="12"/>
      <c r="F157" s="12"/>
      <c r="G157" s="12"/>
      <c r="H157" s="12"/>
      <c r="I157" s="12"/>
      <c r="J157" s="12"/>
      <c r="K157" s="12"/>
      <c r="L157" s="12"/>
    </row>
    <row r="158" spans="2:12" ht="12.75">
      <c r="B158" s="12"/>
      <c r="C158" s="12"/>
      <c r="D158" s="12"/>
      <c r="E158" s="12"/>
      <c r="F158" s="12"/>
      <c r="G158" s="12"/>
      <c r="H158" s="12"/>
      <c r="I158" s="12"/>
      <c r="J158" s="12"/>
      <c r="K158" s="12"/>
      <c r="L158" s="12"/>
    </row>
    <row r="159" spans="2:12" ht="12.75">
      <c r="B159" s="12"/>
      <c r="C159" s="12"/>
      <c r="D159" s="12"/>
      <c r="E159" s="12"/>
      <c r="F159" s="12"/>
      <c r="G159" s="12"/>
      <c r="H159" s="12"/>
      <c r="I159" s="12"/>
      <c r="J159" s="12"/>
      <c r="K159" s="12"/>
      <c r="L159" s="12"/>
    </row>
    <row r="160" spans="2:12" ht="12.75">
      <c r="B160" s="12"/>
      <c r="C160" s="12"/>
      <c r="D160" s="12"/>
      <c r="E160" s="12"/>
      <c r="F160" s="12"/>
      <c r="G160" s="12"/>
      <c r="H160" s="12"/>
      <c r="I160" s="12"/>
      <c r="J160" s="12"/>
      <c r="K160" s="12"/>
      <c r="L160" s="12"/>
    </row>
    <row r="161" spans="2:12" ht="12.75">
      <c r="B161" s="12"/>
      <c r="C161" s="12"/>
      <c r="D161" s="12"/>
      <c r="E161" s="12"/>
      <c r="F161" s="12"/>
      <c r="G161" s="12"/>
      <c r="H161" s="12"/>
      <c r="I161" s="12"/>
      <c r="J161" s="12"/>
      <c r="K161" s="12"/>
      <c r="L161" s="12"/>
    </row>
    <row r="162" spans="2:12" ht="12.75">
      <c r="B162" s="12"/>
      <c r="C162" s="12"/>
      <c r="D162" s="12"/>
      <c r="E162" s="12"/>
      <c r="F162" s="12"/>
      <c r="G162" s="12"/>
      <c r="H162" s="12"/>
      <c r="I162" s="12"/>
      <c r="J162" s="12"/>
      <c r="K162" s="12"/>
      <c r="L162" s="12"/>
    </row>
    <row r="163" spans="2:12" ht="12.75">
      <c r="B163" s="12"/>
      <c r="C163" s="12"/>
      <c r="D163" s="12"/>
      <c r="E163" s="12"/>
      <c r="F163" s="12"/>
      <c r="G163" s="12"/>
      <c r="H163" s="12"/>
      <c r="I163" s="12"/>
      <c r="J163" s="12"/>
      <c r="K163" s="12"/>
      <c r="L163" s="12"/>
    </row>
    <row r="164" spans="2:12" ht="12.75">
      <c r="B164" s="12"/>
      <c r="C164" s="12"/>
      <c r="D164" s="12"/>
      <c r="E164" s="12"/>
      <c r="F164" s="12"/>
      <c r="G164" s="12"/>
      <c r="H164" s="12"/>
      <c r="I164" s="12"/>
      <c r="J164" s="12"/>
      <c r="K164" s="12"/>
      <c r="L164" s="12"/>
    </row>
    <row r="165" spans="2:12" ht="12.75">
      <c r="B165" s="12"/>
      <c r="C165" s="12"/>
      <c r="D165" s="12"/>
      <c r="E165" s="12"/>
      <c r="F165" s="12"/>
      <c r="G165" s="12"/>
      <c r="H165" s="12"/>
      <c r="I165" s="12"/>
      <c r="J165" s="12"/>
      <c r="K165" s="12"/>
      <c r="L165" s="12"/>
    </row>
    <row r="166" spans="2:12" ht="12.75">
      <c r="B166" s="12"/>
      <c r="C166" s="12"/>
      <c r="D166" s="12"/>
      <c r="E166" s="12"/>
      <c r="F166" s="12"/>
      <c r="G166" s="12"/>
      <c r="H166" s="12"/>
      <c r="I166" s="12"/>
      <c r="J166" s="12"/>
      <c r="K166" s="12"/>
      <c r="L166" s="12"/>
    </row>
    <row r="167" spans="2:12" ht="12.75">
      <c r="B167" s="12"/>
      <c r="C167" s="12"/>
      <c r="D167" s="12"/>
      <c r="E167" s="12"/>
      <c r="F167" s="12"/>
      <c r="G167" s="12"/>
      <c r="H167" s="12"/>
      <c r="I167" s="12"/>
      <c r="J167" s="12"/>
      <c r="K167" s="12"/>
      <c r="L167" s="12"/>
    </row>
    <row r="168" spans="2:12" ht="12.75">
      <c r="B168" s="12"/>
      <c r="C168" s="12"/>
      <c r="D168" s="12"/>
      <c r="E168" s="12"/>
      <c r="F168" s="12"/>
      <c r="G168" s="12"/>
      <c r="H168" s="12"/>
      <c r="I168" s="12"/>
      <c r="J168" s="12"/>
      <c r="K168" s="12"/>
      <c r="L168" s="12"/>
    </row>
    <row r="169" spans="2:12" ht="12.75">
      <c r="B169" s="12"/>
      <c r="C169" s="12"/>
      <c r="D169" s="12"/>
      <c r="E169" s="12"/>
      <c r="F169" s="12"/>
      <c r="G169" s="12"/>
      <c r="H169" s="12"/>
      <c r="I169" s="12"/>
      <c r="J169" s="12"/>
      <c r="K169" s="12"/>
      <c r="L169" s="12"/>
    </row>
    <row r="170" spans="2:12" ht="12.75">
      <c r="B170" s="12"/>
      <c r="C170" s="12"/>
      <c r="D170" s="12"/>
      <c r="E170" s="12"/>
      <c r="F170" s="12"/>
      <c r="G170" s="12"/>
      <c r="H170" s="12"/>
      <c r="I170" s="12"/>
      <c r="J170" s="12"/>
      <c r="K170" s="12"/>
      <c r="L170" s="12"/>
    </row>
    <row r="171" spans="2:12" ht="12.75">
      <c r="B171" s="12"/>
      <c r="C171" s="12"/>
      <c r="D171" s="12"/>
      <c r="E171" s="12"/>
      <c r="F171" s="12"/>
      <c r="G171" s="12"/>
      <c r="H171" s="12"/>
      <c r="I171" s="12"/>
      <c r="J171" s="12"/>
      <c r="K171" s="12"/>
      <c r="L171" s="12"/>
    </row>
    <row r="172" spans="2:12" ht="12.75">
      <c r="B172" s="12"/>
      <c r="C172" s="12"/>
      <c r="D172" s="12"/>
      <c r="E172" s="12"/>
      <c r="F172" s="12"/>
      <c r="G172" s="12"/>
      <c r="H172" s="12"/>
      <c r="I172" s="12"/>
      <c r="J172" s="12"/>
      <c r="K172" s="12"/>
      <c r="L172" s="12"/>
    </row>
    <row r="173" spans="2:12" ht="12.75">
      <c r="B173" s="12"/>
      <c r="C173" s="12"/>
      <c r="D173" s="12"/>
      <c r="E173" s="12"/>
      <c r="F173" s="12"/>
      <c r="G173" s="12"/>
      <c r="H173" s="12"/>
      <c r="I173" s="12"/>
      <c r="J173" s="12"/>
      <c r="K173" s="12"/>
      <c r="L173" s="12"/>
    </row>
    <row r="174" spans="2:12" ht="12.75">
      <c r="B174" s="12"/>
      <c r="C174" s="12"/>
      <c r="D174" s="12"/>
      <c r="E174" s="12"/>
      <c r="F174" s="12"/>
      <c r="G174" s="12"/>
      <c r="H174" s="12"/>
      <c r="I174" s="12"/>
      <c r="J174" s="12"/>
      <c r="K174" s="12"/>
      <c r="L174" s="12"/>
    </row>
    <row r="175" spans="2:12" ht="12.75">
      <c r="B175" s="12"/>
      <c r="C175" s="12"/>
      <c r="D175" s="12"/>
      <c r="E175" s="12"/>
      <c r="F175" s="12"/>
      <c r="G175" s="12"/>
      <c r="H175" s="12"/>
      <c r="I175" s="12"/>
      <c r="J175" s="12"/>
      <c r="K175" s="12"/>
      <c r="L175" s="12"/>
    </row>
    <row r="176" spans="2:12" ht="12.75">
      <c r="B176" s="12"/>
      <c r="C176" s="12"/>
      <c r="D176" s="12"/>
      <c r="E176" s="12"/>
      <c r="F176" s="12"/>
      <c r="G176" s="12"/>
      <c r="H176" s="12"/>
      <c r="I176" s="12"/>
      <c r="J176" s="12"/>
      <c r="K176" s="12"/>
      <c r="L176" s="12"/>
    </row>
    <row r="177" spans="2:12" ht="12.75">
      <c r="B177" s="12"/>
      <c r="C177" s="12"/>
      <c r="D177" s="12"/>
      <c r="E177" s="12"/>
      <c r="F177" s="12"/>
      <c r="G177" s="12"/>
      <c r="H177" s="12"/>
      <c r="I177" s="12"/>
      <c r="J177" s="12"/>
      <c r="K177" s="12"/>
      <c r="L177" s="12"/>
    </row>
    <row r="178" spans="2:12" ht="12.75">
      <c r="B178" s="12"/>
      <c r="C178" s="12"/>
      <c r="D178" s="12"/>
      <c r="E178" s="12"/>
      <c r="F178" s="12"/>
      <c r="G178" s="12"/>
      <c r="H178" s="12"/>
      <c r="I178" s="12"/>
      <c r="J178" s="12"/>
      <c r="K178" s="12"/>
      <c r="L178" s="12"/>
    </row>
    <row r="179" spans="2:12" ht="12.75">
      <c r="B179" s="12"/>
      <c r="C179" s="12"/>
      <c r="D179" s="12"/>
      <c r="E179" s="12"/>
      <c r="F179" s="12"/>
      <c r="G179" s="12"/>
      <c r="H179" s="12"/>
      <c r="I179" s="12"/>
      <c r="J179" s="12"/>
      <c r="K179" s="12"/>
      <c r="L179" s="12"/>
    </row>
    <row r="180" spans="2:12" ht="12.75">
      <c r="B180" s="12"/>
      <c r="C180" s="12"/>
      <c r="D180" s="12"/>
      <c r="E180" s="12"/>
      <c r="F180" s="12"/>
      <c r="G180" s="12"/>
      <c r="H180" s="12"/>
      <c r="I180" s="12"/>
      <c r="J180" s="12"/>
      <c r="K180" s="12"/>
      <c r="L180" s="12"/>
    </row>
    <row r="181" spans="2:12" ht="12.75">
      <c r="B181" s="12"/>
      <c r="C181" s="12"/>
      <c r="D181" s="12"/>
      <c r="E181" s="12"/>
      <c r="F181" s="12"/>
      <c r="G181" s="12"/>
      <c r="H181" s="12"/>
      <c r="I181" s="12"/>
      <c r="J181" s="12"/>
      <c r="K181" s="12"/>
      <c r="L181" s="12"/>
    </row>
    <row r="182" spans="2:12" ht="12.75">
      <c r="B182" s="12"/>
      <c r="C182" s="12"/>
      <c r="D182" s="12"/>
      <c r="E182" s="12"/>
      <c r="F182" s="12"/>
      <c r="G182" s="12"/>
      <c r="H182" s="12"/>
      <c r="I182" s="12"/>
      <c r="J182" s="12"/>
      <c r="K182" s="12"/>
      <c r="L182" s="12"/>
    </row>
    <row r="183" spans="2:12" ht="12.75">
      <c r="B183" s="12"/>
      <c r="C183" s="12"/>
      <c r="D183" s="12"/>
      <c r="E183" s="12"/>
      <c r="F183" s="12"/>
      <c r="G183" s="12"/>
      <c r="H183" s="12"/>
      <c r="I183" s="12"/>
      <c r="J183" s="12"/>
      <c r="K183" s="12"/>
      <c r="L183" s="12"/>
    </row>
    <row r="184" spans="2:12" ht="12.75">
      <c r="B184" s="12"/>
      <c r="C184" s="12"/>
      <c r="D184" s="12"/>
      <c r="E184" s="12"/>
      <c r="F184" s="12"/>
      <c r="G184" s="12"/>
      <c r="H184" s="12"/>
      <c r="I184" s="12"/>
      <c r="J184" s="12"/>
      <c r="K184" s="12"/>
      <c r="L184" s="12"/>
    </row>
    <row r="185" spans="2:12" ht="12.75">
      <c r="B185" s="12"/>
      <c r="C185" s="12"/>
      <c r="D185" s="12"/>
      <c r="E185" s="12"/>
      <c r="F185" s="12"/>
      <c r="G185" s="12"/>
      <c r="H185" s="12"/>
      <c r="I185" s="12"/>
      <c r="J185" s="12"/>
      <c r="K185" s="12"/>
      <c r="L185" s="12"/>
    </row>
    <row r="186" spans="2:12" ht="12.75">
      <c r="B186" s="12"/>
      <c r="C186" s="12"/>
      <c r="D186" s="12"/>
      <c r="E186" s="12"/>
      <c r="F186" s="12"/>
      <c r="G186" s="12"/>
      <c r="H186" s="12"/>
      <c r="I186" s="12"/>
      <c r="J186" s="12"/>
      <c r="K186" s="12"/>
      <c r="L186" s="12"/>
    </row>
    <row r="187" spans="2:12" ht="12.75">
      <c r="B187" s="12"/>
      <c r="C187" s="12"/>
      <c r="D187" s="12"/>
      <c r="E187" s="12"/>
      <c r="F187" s="12"/>
      <c r="G187" s="12"/>
      <c r="H187" s="12"/>
      <c r="I187" s="12"/>
      <c r="J187" s="12"/>
      <c r="K187" s="12"/>
      <c r="L187" s="12"/>
    </row>
    <row r="188" spans="2:12" ht="12.75">
      <c r="B188" s="12"/>
      <c r="C188" s="12"/>
      <c r="D188" s="12"/>
      <c r="E188" s="12"/>
      <c r="F188" s="12"/>
      <c r="G188" s="12"/>
      <c r="H188" s="12"/>
      <c r="I188" s="12"/>
      <c r="J188" s="12"/>
      <c r="K188" s="12"/>
      <c r="L188" s="12"/>
    </row>
    <row r="189" spans="2:12" ht="12.75">
      <c r="B189" s="12"/>
      <c r="C189" s="12"/>
      <c r="D189" s="12"/>
      <c r="E189" s="12"/>
      <c r="F189" s="12"/>
      <c r="G189" s="12"/>
      <c r="H189" s="12"/>
      <c r="I189" s="12"/>
      <c r="J189" s="12"/>
      <c r="K189" s="12"/>
      <c r="L189" s="12"/>
    </row>
    <row r="190" spans="2:12" ht="12.75">
      <c r="B190" s="12"/>
      <c r="C190" s="12"/>
      <c r="D190" s="12"/>
      <c r="E190" s="12"/>
      <c r="F190" s="12"/>
      <c r="G190" s="12"/>
      <c r="H190" s="12"/>
      <c r="I190" s="12"/>
      <c r="J190" s="12"/>
      <c r="K190" s="12"/>
      <c r="L190" s="12"/>
    </row>
    <row r="191" spans="2:12" ht="12.75">
      <c r="B191" s="12"/>
      <c r="C191" s="12"/>
      <c r="D191" s="12"/>
      <c r="E191" s="12"/>
      <c r="F191" s="12"/>
      <c r="G191" s="12"/>
      <c r="H191" s="12"/>
      <c r="I191" s="12"/>
      <c r="J191" s="12"/>
      <c r="K191" s="12"/>
      <c r="L191" s="12"/>
    </row>
    <row r="192" spans="2:12" ht="12.75">
      <c r="B192" s="12"/>
      <c r="C192" s="12"/>
      <c r="D192" s="12"/>
      <c r="E192" s="12"/>
      <c r="F192" s="12"/>
      <c r="G192" s="12"/>
      <c r="H192" s="12"/>
      <c r="I192" s="12"/>
      <c r="J192" s="12"/>
      <c r="K192" s="12"/>
      <c r="L192" s="12"/>
    </row>
    <row r="193" spans="2:12" ht="12.75">
      <c r="B193" s="12"/>
      <c r="C193" s="12"/>
      <c r="D193" s="12"/>
      <c r="E193" s="12"/>
      <c r="F193" s="12"/>
      <c r="G193" s="12"/>
      <c r="H193" s="12"/>
      <c r="I193" s="12"/>
      <c r="J193" s="12"/>
      <c r="K193" s="12"/>
      <c r="L193" s="12"/>
    </row>
    <row r="194" spans="2:12" ht="12.75">
      <c r="B194" s="12"/>
      <c r="C194" s="12"/>
      <c r="D194" s="12"/>
      <c r="E194" s="12"/>
      <c r="F194" s="12"/>
      <c r="G194" s="12"/>
      <c r="H194" s="12"/>
      <c r="I194" s="12"/>
      <c r="J194" s="12"/>
      <c r="K194" s="12"/>
      <c r="L194" s="12"/>
    </row>
    <row r="195" spans="2:12" ht="12.75">
      <c r="B195" s="12"/>
      <c r="C195" s="12"/>
      <c r="D195" s="12"/>
      <c r="E195" s="12"/>
      <c r="F195" s="12"/>
      <c r="G195" s="12"/>
      <c r="H195" s="12"/>
      <c r="I195" s="12"/>
      <c r="J195" s="12"/>
      <c r="K195" s="12"/>
      <c r="L195" s="12"/>
    </row>
    <row r="196" spans="2:12" ht="12.75">
      <c r="B196" s="12"/>
      <c r="C196" s="12"/>
      <c r="D196" s="12"/>
      <c r="E196" s="12"/>
      <c r="F196" s="12"/>
      <c r="G196" s="12"/>
      <c r="H196" s="12"/>
      <c r="I196" s="12"/>
      <c r="J196" s="12"/>
      <c r="K196" s="12"/>
      <c r="L196" s="12"/>
    </row>
    <row r="197" spans="2:12" ht="12.75">
      <c r="B197" s="12"/>
      <c r="C197" s="12"/>
      <c r="D197" s="12"/>
      <c r="E197" s="12"/>
      <c r="F197" s="12"/>
      <c r="G197" s="12"/>
      <c r="H197" s="12"/>
      <c r="I197" s="12"/>
      <c r="J197" s="12"/>
      <c r="K197" s="12"/>
      <c r="L197" s="12"/>
    </row>
    <row r="198" spans="2:12" ht="12.75">
      <c r="B198" s="12"/>
      <c r="C198" s="12"/>
      <c r="D198" s="12"/>
      <c r="E198" s="12"/>
      <c r="F198" s="12"/>
      <c r="G198" s="12"/>
      <c r="H198" s="12"/>
      <c r="I198" s="12"/>
      <c r="J198" s="12"/>
      <c r="K198" s="12"/>
      <c r="L198" s="12"/>
    </row>
    <row r="199" spans="2:12" ht="12.75">
      <c r="B199" s="12"/>
      <c r="C199" s="12"/>
      <c r="D199" s="12"/>
      <c r="E199" s="12"/>
      <c r="F199" s="12"/>
      <c r="G199" s="12"/>
      <c r="H199" s="12"/>
      <c r="I199" s="12"/>
      <c r="J199" s="12"/>
      <c r="K199" s="12"/>
      <c r="L199" s="12"/>
    </row>
    <row r="200" spans="2:12" ht="12.75">
      <c r="B200" s="12"/>
      <c r="C200" s="12"/>
      <c r="D200" s="12"/>
      <c r="E200" s="12"/>
      <c r="F200" s="12"/>
      <c r="G200" s="12"/>
      <c r="H200" s="12"/>
      <c r="I200" s="12"/>
      <c r="J200" s="12"/>
      <c r="K200" s="12"/>
      <c r="L200" s="12"/>
    </row>
    <row r="201" spans="2:12" ht="12.75">
      <c r="B201" s="12"/>
      <c r="C201" s="12"/>
      <c r="D201" s="12"/>
      <c r="E201" s="12"/>
      <c r="F201" s="12"/>
      <c r="G201" s="12"/>
      <c r="H201" s="12"/>
      <c r="I201" s="12"/>
      <c r="J201" s="12"/>
      <c r="K201" s="12"/>
      <c r="L201" s="12"/>
    </row>
    <row r="202" spans="2:12" ht="12.75">
      <c r="B202" s="12"/>
      <c r="C202" s="12"/>
      <c r="D202" s="12"/>
      <c r="E202" s="12"/>
      <c r="F202" s="12"/>
      <c r="G202" s="12"/>
      <c r="H202" s="12"/>
      <c r="I202" s="12"/>
      <c r="J202" s="12"/>
      <c r="K202" s="12"/>
      <c r="L202" s="12"/>
    </row>
    <row r="203" spans="2:12" ht="12.75">
      <c r="B203" s="12"/>
      <c r="C203" s="12"/>
      <c r="D203" s="12"/>
      <c r="E203" s="12"/>
      <c r="F203" s="12"/>
      <c r="G203" s="12"/>
      <c r="H203" s="12"/>
      <c r="I203" s="12"/>
      <c r="J203" s="12"/>
      <c r="K203" s="12"/>
      <c r="L203" s="12"/>
    </row>
    <row r="204" spans="2:12" ht="12.75">
      <c r="B204" s="12"/>
      <c r="C204" s="12"/>
      <c r="D204" s="12"/>
      <c r="E204" s="12"/>
      <c r="F204" s="12"/>
      <c r="G204" s="12"/>
      <c r="H204" s="12"/>
      <c r="I204" s="12"/>
      <c r="J204" s="12"/>
      <c r="K204" s="12"/>
      <c r="L204" s="12"/>
    </row>
    <row r="205" spans="2:12" ht="12.75">
      <c r="B205" s="12"/>
      <c r="C205" s="12"/>
      <c r="D205" s="12"/>
      <c r="E205" s="12"/>
      <c r="F205" s="12"/>
      <c r="G205" s="12"/>
      <c r="H205" s="12"/>
      <c r="I205" s="12"/>
      <c r="J205" s="12"/>
      <c r="K205" s="12"/>
      <c r="L205" s="12"/>
    </row>
    <row r="206" spans="2:12" ht="12.75">
      <c r="B206" s="12"/>
      <c r="C206" s="12"/>
      <c r="D206" s="12"/>
      <c r="E206" s="12"/>
      <c r="F206" s="12"/>
      <c r="G206" s="12"/>
      <c r="H206" s="12"/>
      <c r="I206" s="12"/>
      <c r="J206" s="12"/>
      <c r="K206" s="12"/>
      <c r="L206" s="12"/>
    </row>
    <row r="207" spans="2:12" ht="12.75">
      <c r="B207" s="12"/>
      <c r="C207" s="12"/>
      <c r="D207" s="12"/>
      <c r="E207" s="12"/>
      <c r="F207" s="12"/>
      <c r="G207" s="12"/>
      <c r="H207" s="12"/>
      <c r="I207" s="12"/>
      <c r="J207" s="12"/>
      <c r="K207" s="12"/>
      <c r="L207" s="12"/>
    </row>
    <row r="208" spans="2:12" ht="12.75">
      <c r="B208" s="12"/>
      <c r="C208" s="12"/>
      <c r="D208" s="12"/>
      <c r="E208" s="12"/>
      <c r="F208" s="12"/>
      <c r="G208" s="12"/>
      <c r="H208" s="12"/>
      <c r="I208" s="12"/>
      <c r="J208" s="12"/>
      <c r="K208" s="12"/>
      <c r="L208" s="12"/>
    </row>
    <row r="209" spans="2:12" ht="12.75">
      <c r="B209" s="12"/>
      <c r="C209" s="12"/>
      <c r="D209" s="12"/>
      <c r="E209" s="12"/>
      <c r="F209" s="12"/>
      <c r="G209" s="12"/>
      <c r="H209" s="12"/>
      <c r="I209" s="12"/>
      <c r="J209" s="12"/>
      <c r="K209" s="12"/>
      <c r="L209" s="12"/>
    </row>
    <row r="210" spans="2:12" ht="12.75">
      <c r="B210" s="12"/>
      <c r="C210" s="12"/>
      <c r="D210" s="12"/>
      <c r="E210" s="12"/>
      <c r="F210" s="12"/>
      <c r="G210" s="12"/>
      <c r="H210" s="12"/>
      <c r="I210" s="12"/>
      <c r="J210" s="12"/>
      <c r="K210" s="12"/>
      <c r="L210" s="12"/>
    </row>
    <row r="211" spans="2:12" ht="12.75">
      <c r="B211" s="12"/>
      <c r="C211" s="12"/>
      <c r="D211" s="12"/>
      <c r="E211" s="12"/>
      <c r="F211" s="12"/>
      <c r="G211" s="12"/>
      <c r="H211" s="12"/>
      <c r="I211" s="12"/>
      <c r="J211" s="12"/>
      <c r="K211" s="12"/>
      <c r="L211" s="12"/>
    </row>
    <row r="212" spans="2:12" ht="12.75">
      <c r="B212" s="12"/>
      <c r="C212" s="12"/>
      <c r="D212" s="12"/>
      <c r="E212" s="12"/>
      <c r="F212" s="12"/>
      <c r="G212" s="12"/>
      <c r="H212" s="12"/>
      <c r="I212" s="12"/>
      <c r="J212" s="12"/>
      <c r="K212" s="12"/>
      <c r="L212" s="12"/>
    </row>
    <row r="213" spans="2:12" ht="12.75">
      <c r="B213" s="12"/>
      <c r="C213" s="12"/>
      <c r="D213" s="12"/>
      <c r="E213" s="12"/>
      <c r="F213" s="12"/>
      <c r="G213" s="12"/>
      <c r="H213" s="12"/>
      <c r="I213" s="12"/>
      <c r="J213" s="12"/>
      <c r="K213" s="12"/>
      <c r="L213" s="12"/>
    </row>
    <row r="214" spans="2:12" ht="12.75">
      <c r="B214" s="12"/>
      <c r="C214" s="12"/>
      <c r="D214" s="12"/>
      <c r="E214" s="12"/>
      <c r="F214" s="12"/>
      <c r="G214" s="12"/>
      <c r="H214" s="12"/>
      <c r="I214" s="12"/>
      <c r="J214" s="12"/>
      <c r="K214" s="12"/>
      <c r="L214" s="12"/>
    </row>
    <row r="215" spans="11:12" ht="12.75">
      <c r="K215" s="12"/>
      <c r="L215" s="12"/>
    </row>
    <row r="216" spans="11:12" ht="12.75">
      <c r="K216" s="12"/>
      <c r="L216" s="12"/>
    </row>
    <row r="217" spans="11:12" ht="12.75">
      <c r="K217" s="12"/>
      <c r="L217" s="12"/>
    </row>
    <row r="218" spans="11:12" ht="12.75">
      <c r="K218" s="12"/>
      <c r="L218" s="12"/>
    </row>
    <row r="219" spans="11:12" ht="12.75">
      <c r="K219" s="12"/>
      <c r="L219" s="12"/>
    </row>
    <row r="220" spans="11:12" ht="12.75">
      <c r="K220" s="12"/>
      <c r="L220" s="12"/>
    </row>
    <row r="221" spans="11:12" ht="12.75">
      <c r="K221" s="12"/>
      <c r="L221" s="12"/>
    </row>
    <row r="222" spans="11:12" ht="12.75">
      <c r="K222" s="12"/>
      <c r="L222" s="12"/>
    </row>
    <row r="223" spans="11:12" ht="12.75">
      <c r="K223" s="12"/>
      <c r="L223" s="12"/>
    </row>
    <row r="224" spans="11:12" ht="12.75">
      <c r="K224" s="12"/>
      <c r="L224" s="12"/>
    </row>
    <row r="225" spans="11:12" ht="12.75">
      <c r="K225" s="12"/>
      <c r="L225" s="12"/>
    </row>
    <row r="226" spans="11:12" ht="12.75">
      <c r="K226" s="12"/>
      <c r="L226" s="12"/>
    </row>
  </sheetData>
  <mergeCells count="5">
    <mergeCell ref="A4:J4"/>
    <mergeCell ref="A16:J18"/>
    <mergeCell ref="C6:D6"/>
    <mergeCell ref="F6:G6"/>
    <mergeCell ref="I6:J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DE245"/>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3" sqref="A3:P34"/>
    </sheetView>
  </sheetViews>
  <sheetFormatPr defaultColWidth="11.421875" defaultRowHeight="12.75"/>
  <cols>
    <col min="1" max="1" width="7.7109375" style="1" customWidth="1"/>
    <col min="2" max="2" width="9.28125" style="1" customWidth="1"/>
    <col min="3" max="3" width="8.28125" style="1" customWidth="1"/>
    <col min="4" max="9" width="8.7109375" style="1" customWidth="1"/>
    <col min="10" max="10" width="7.7109375" style="1" customWidth="1"/>
    <col min="11" max="11" width="8.28125" style="1" customWidth="1"/>
    <col min="12" max="14" width="8.7109375" style="1" customWidth="1"/>
    <col min="15" max="18" width="9.7109375" style="1" customWidth="1"/>
    <col min="19" max="76" width="13.7109375" style="1" customWidth="1"/>
    <col min="77" max="16384" width="11.421875" style="1" customWidth="1"/>
  </cols>
  <sheetData>
    <row r="1" spans="2:16" ht="12.75">
      <c r="B1" s="2"/>
      <c r="C1" s="2"/>
      <c r="D1" s="2"/>
      <c r="E1" s="2"/>
      <c r="F1" s="2"/>
      <c r="G1" s="2"/>
      <c r="H1" s="2"/>
      <c r="I1" s="2"/>
      <c r="J1" s="2"/>
      <c r="K1" s="2"/>
      <c r="L1" s="2"/>
      <c r="M1" s="2"/>
      <c r="N1" s="2"/>
      <c r="O1" s="2"/>
      <c r="P1" s="2"/>
    </row>
    <row r="2" ht="13.5" thickBot="1"/>
    <row r="3" spans="1:16" ht="19.5" customHeight="1" thickTop="1">
      <c r="A3" s="628" t="s">
        <v>200</v>
      </c>
      <c r="B3" s="629"/>
      <c r="C3" s="629"/>
      <c r="D3" s="629"/>
      <c r="E3" s="629"/>
      <c r="F3" s="629"/>
      <c r="G3" s="629"/>
      <c r="H3" s="629"/>
      <c r="I3" s="629"/>
      <c r="J3" s="629"/>
      <c r="K3" s="629"/>
      <c r="L3" s="629"/>
      <c r="M3" s="629"/>
      <c r="N3" s="629"/>
      <c r="O3" s="629"/>
      <c r="P3" s="630"/>
    </row>
    <row r="4" spans="1:16" ht="9.75" customHeight="1" thickBot="1">
      <c r="A4" s="29"/>
      <c r="B4" s="30"/>
      <c r="C4" s="30"/>
      <c r="D4" s="30"/>
      <c r="E4" s="30"/>
      <c r="F4" s="30"/>
      <c r="G4" s="30"/>
      <c r="H4" s="30"/>
      <c r="I4" s="30"/>
      <c r="J4" s="30"/>
      <c r="K4" s="30"/>
      <c r="L4" s="30"/>
      <c r="M4" s="30"/>
      <c r="N4" s="30"/>
      <c r="O4" s="30"/>
      <c r="P4" s="32"/>
    </row>
    <row r="5" spans="1:109" ht="39.75" customHeight="1" thickBot="1">
      <c r="A5" s="3"/>
      <c r="B5" s="622" t="s">
        <v>254</v>
      </c>
      <c r="C5" s="623"/>
      <c r="D5" s="623"/>
      <c r="E5" s="623"/>
      <c r="F5" s="623"/>
      <c r="G5" s="623"/>
      <c r="H5" s="688"/>
      <c r="I5" s="623"/>
      <c r="J5" s="677" t="s">
        <v>504</v>
      </c>
      <c r="K5" s="623"/>
      <c r="L5" s="623"/>
      <c r="M5" s="623"/>
      <c r="N5" s="623"/>
      <c r="O5" s="623"/>
      <c r="P5" s="678"/>
      <c r="S5" s="643" t="s">
        <v>465</v>
      </c>
      <c r="T5" s="610"/>
      <c r="U5" s="610"/>
      <c r="V5" s="610"/>
      <c r="W5" s="610"/>
      <c r="X5" s="610"/>
      <c r="Y5" s="610"/>
      <c r="Z5" s="610"/>
      <c r="AA5" s="610"/>
      <c r="AB5" s="610"/>
      <c r="AC5" s="610"/>
      <c r="AD5" s="610"/>
      <c r="AE5" s="610"/>
      <c r="AF5" s="610"/>
      <c r="AG5" s="610"/>
      <c r="AH5" s="610"/>
      <c r="AI5" s="610"/>
      <c r="AJ5" s="632"/>
      <c r="AK5" s="632"/>
      <c r="AL5" s="632"/>
      <c r="AM5" s="669"/>
      <c r="AN5" s="643" t="s">
        <v>483</v>
      </c>
      <c r="AO5" s="610"/>
      <c r="AP5" s="610"/>
      <c r="AQ5" s="610"/>
      <c r="AR5" s="610"/>
      <c r="AS5" s="610"/>
      <c r="AT5" s="610"/>
      <c r="AU5" s="610"/>
      <c r="AV5" s="610"/>
      <c r="AW5" s="610"/>
      <c r="AX5" s="610"/>
      <c r="AY5" s="610"/>
      <c r="AZ5" s="610"/>
      <c r="BA5" s="610"/>
      <c r="BB5" s="610"/>
      <c r="BC5" s="610"/>
      <c r="BD5" s="610"/>
      <c r="BE5" s="632"/>
      <c r="BF5" s="632"/>
      <c r="BG5" s="632"/>
      <c r="BH5" s="669"/>
      <c r="BI5" s="28" t="s">
        <v>507</v>
      </c>
      <c r="BM5" s="643" t="s">
        <v>486</v>
      </c>
      <c r="BN5" s="610"/>
      <c r="BO5" s="610"/>
      <c r="BP5" s="610"/>
      <c r="BQ5" s="610"/>
      <c r="BR5" s="610"/>
      <c r="BS5" s="610"/>
      <c r="BT5" s="610"/>
      <c r="BU5" s="610"/>
      <c r="BV5" s="610"/>
      <c r="BW5" s="610"/>
      <c r="BX5" s="610"/>
      <c r="BY5" s="610"/>
      <c r="BZ5" s="610"/>
      <c r="CA5" s="610"/>
      <c r="CB5" s="610"/>
      <c r="CC5" s="610"/>
      <c r="CD5" s="632"/>
      <c r="CE5" s="632"/>
      <c r="CF5" s="632"/>
      <c r="CG5" s="669"/>
      <c r="CH5" s="679" t="s">
        <v>490</v>
      </c>
      <c r="CI5" s="686"/>
      <c r="CJ5" s="686"/>
      <c r="CK5" s="686"/>
      <c r="CL5" s="686"/>
      <c r="CM5" s="687"/>
      <c r="CN5" s="679" t="s">
        <v>491</v>
      </c>
      <c r="CO5" s="686"/>
      <c r="CP5" s="686"/>
      <c r="CQ5" s="686"/>
      <c r="CR5" s="686"/>
      <c r="CS5" s="687"/>
      <c r="CT5" s="679" t="s">
        <v>492</v>
      </c>
      <c r="CU5" s="686"/>
      <c r="CV5" s="686"/>
      <c r="CW5" s="686"/>
      <c r="CX5" s="686"/>
      <c r="CY5" s="687"/>
      <c r="CZ5" s="679" t="s">
        <v>497</v>
      </c>
      <c r="DA5" s="686"/>
      <c r="DB5" s="686"/>
      <c r="DC5" s="686"/>
      <c r="DD5" s="686"/>
      <c r="DE5" s="687"/>
    </row>
    <row r="6" spans="1:109" ht="90" customHeight="1">
      <c r="A6" s="18" t="s">
        <v>379</v>
      </c>
      <c r="B6" s="75" t="s">
        <v>53</v>
      </c>
      <c r="C6" s="171" t="s">
        <v>498</v>
      </c>
      <c r="D6" s="53" t="s">
        <v>503</v>
      </c>
      <c r="E6" s="53" t="s">
        <v>368</v>
      </c>
      <c r="F6" s="58" t="s">
        <v>499</v>
      </c>
      <c r="G6" s="113" t="s">
        <v>502</v>
      </c>
      <c r="H6" s="176" t="s">
        <v>500</v>
      </c>
      <c r="I6" s="173" t="s">
        <v>505</v>
      </c>
      <c r="J6" s="178" t="s">
        <v>61</v>
      </c>
      <c r="K6" s="173" t="s">
        <v>62</v>
      </c>
      <c r="L6" s="173" t="s">
        <v>63</v>
      </c>
      <c r="M6" s="69" t="s">
        <v>506</v>
      </c>
      <c r="N6" s="113" t="s">
        <v>294</v>
      </c>
      <c r="O6" s="48" t="s">
        <v>124</v>
      </c>
      <c r="P6" s="149" t="s">
        <v>125</v>
      </c>
      <c r="S6" s="66" t="s">
        <v>466</v>
      </c>
      <c r="T6" s="75" t="s">
        <v>469</v>
      </c>
      <c r="U6" s="110" t="s">
        <v>468</v>
      </c>
      <c r="V6" s="66" t="s">
        <v>470</v>
      </c>
      <c r="W6" s="151" t="s">
        <v>471</v>
      </c>
      <c r="X6" s="75" t="s">
        <v>474</v>
      </c>
      <c r="Y6" s="75" t="s">
        <v>477</v>
      </c>
      <c r="Z6" s="75" t="s">
        <v>473</v>
      </c>
      <c r="AA6" s="138" t="s">
        <v>475</v>
      </c>
      <c r="AB6" s="156" t="s">
        <v>476</v>
      </c>
      <c r="AC6" s="151" t="s">
        <v>476</v>
      </c>
      <c r="AD6" s="53" t="s">
        <v>493</v>
      </c>
      <c r="AE6" s="53" t="s">
        <v>494</v>
      </c>
      <c r="AF6" s="113" t="s">
        <v>481</v>
      </c>
      <c r="AG6" s="53" t="s">
        <v>495</v>
      </c>
      <c r="AH6" s="36" t="s">
        <v>496</v>
      </c>
      <c r="AI6" s="113" t="s">
        <v>482</v>
      </c>
      <c r="AJ6" s="157" t="s">
        <v>484</v>
      </c>
      <c r="AK6" s="159" t="s">
        <v>478</v>
      </c>
      <c r="AL6" s="156" t="s">
        <v>479</v>
      </c>
      <c r="AM6" s="151" t="s">
        <v>480</v>
      </c>
      <c r="AN6" s="66" t="s">
        <v>466</v>
      </c>
      <c r="AO6" s="75" t="s">
        <v>469</v>
      </c>
      <c r="AP6" s="110" t="s">
        <v>468</v>
      </c>
      <c r="AQ6" s="66" t="s">
        <v>470</v>
      </c>
      <c r="AR6" s="151" t="s">
        <v>471</v>
      </c>
      <c r="AS6" s="75" t="s">
        <v>474</v>
      </c>
      <c r="AT6" s="75" t="s">
        <v>477</v>
      </c>
      <c r="AU6" s="75" t="s">
        <v>473</v>
      </c>
      <c r="AV6" s="138" t="s">
        <v>475</v>
      </c>
      <c r="AW6" s="156" t="s">
        <v>476</v>
      </c>
      <c r="AX6" s="151" t="s">
        <v>476</v>
      </c>
      <c r="AY6" s="53" t="s">
        <v>493</v>
      </c>
      <c r="AZ6" s="53" t="s">
        <v>494</v>
      </c>
      <c r="BA6" s="113" t="s">
        <v>481</v>
      </c>
      <c r="BB6" s="53" t="s">
        <v>495</v>
      </c>
      <c r="BC6" s="36" t="s">
        <v>496</v>
      </c>
      <c r="BD6" s="113" t="s">
        <v>482</v>
      </c>
      <c r="BE6" s="157" t="s">
        <v>484</v>
      </c>
      <c r="BF6" s="159" t="s">
        <v>478</v>
      </c>
      <c r="BG6" s="156" t="s">
        <v>479</v>
      </c>
      <c r="BH6" s="151" t="s">
        <v>480</v>
      </c>
      <c r="BI6" s="167" t="s">
        <v>485</v>
      </c>
      <c r="BJ6" s="159" t="s">
        <v>478</v>
      </c>
      <c r="BK6" s="156" t="s">
        <v>479</v>
      </c>
      <c r="BL6" s="151" t="s">
        <v>480</v>
      </c>
      <c r="BM6" s="66" t="s">
        <v>466</v>
      </c>
      <c r="BN6" s="75" t="s">
        <v>469</v>
      </c>
      <c r="BO6" s="110" t="s">
        <v>468</v>
      </c>
      <c r="BP6" s="66" t="s">
        <v>470</v>
      </c>
      <c r="BQ6" s="151" t="s">
        <v>471</v>
      </c>
      <c r="BR6" s="75" t="s">
        <v>474</v>
      </c>
      <c r="BS6" s="75" t="s">
        <v>477</v>
      </c>
      <c r="BT6" s="75" t="s">
        <v>473</v>
      </c>
      <c r="BU6" s="138" t="s">
        <v>475</v>
      </c>
      <c r="BV6" s="156" t="s">
        <v>476</v>
      </c>
      <c r="BW6" s="151" t="s">
        <v>476</v>
      </c>
      <c r="BX6" s="53" t="s">
        <v>493</v>
      </c>
      <c r="BY6" s="53" t="s">
        <v>494</v>
      </c>
      <c r="BZ6" s="113" t="s">
        <v>481</v>
      </c>
      <c r="CA6" s="53" t="s">
        <v>495</v>
      </c>
      <c r="CB6" s="36" t="s">
        <v>496</v>
      </c>
      <c r="CC6" s="113" t="s">
        <v>482</v>
      </c>
      <c r="CD6" s="157" t="s">
        <v>484</v>
      </c>
      <c r="CE6" s="159" t="s">
        <v>478</v>
      </c>
      <c r="CF6" s="156" t="s">
        <v>479</v>
      </c>
      <c r="CG6" s="151" t="s">
        <v>480</v>
      </c>
      <c r="CH6" s="53" t="s">
        <v>509</v>
      </c>
      <c r="CI6" s="53" t="s">
        <v>494</v>
      </c>
      <c r="CJ6" s="113" t="s">
        <v>481</v>
      </c>
      <c r="CK6" s="53" t="s">
        <v>510</v>
      </c>
      <c r="CL6" s="36" t="s">
        <v>496</v>
      </c>
      <c r="CM6" s="113" t="s">
        <v>482</v>
      </c>
      <c r="CN6" s="53" t="s">
        <v>511</v>
      </c>
      <c r="CO6" s="53" t="s">
        <v>494</v>
      </c>
      <c r="CP6" s="113" t="s">
        <v>481</v>
      </c>
      <c r="CQ6" s="53" t="s">
        <v>512</v>
      </c>
      <c r="CR6" s="36" t="s">
        <v>496</v>
      </c>
      <c r="CS6" s="113" t="s">
        <v>482</v>
      </c>
      <c r="CT6" s="53" t="s">
        <v>513</v>
      </c>
      <c r="CU6" s="53" t="s">
        <v>494</v>
      </c>
      <c r="CV6" s="113" t="s">
        <v>481</v>
      </c>
      <c r="CW6" s="53" t="s">
        <v>501</v>
      </c>
      <c r="CX6" s="36" t="s">
        <v>496</v>
      </c>
      <c r="CY6" s="113" t="s">
        <v>482</v>
      </c>
      <c r="CZ6" s="53" t="s">
        <v>37</v>
      </c>
      <c r="DA6" s="53" t="s">
        <v>494</v>
      </c>
      <c r="DB6" s="113" t="s">
        <v>481</v>
      </c>
      <c r="DC6" s="53" t="s">
        <v>38</v>
      </c>
      <c r="DD6" s="36" t="s">
        <v>496</v>
      </c>
      <c r="DE6" s="113" t="s">
        <v>482</v>
      </c>
    </row>
    <row r="7" spans="1:109" ht="15" customHeight="1">
      <c r="A7" s="523" t="s">
        <v>64</v>
      </c>
      <c r="B7" s="524" t="s">
        <v>451</v>
      </c>
      <c r="C7" s="525" t="s">
        <v>427</v>
      </c>
      <c r="D7" s="524" t="s">
        <v>55</v>
      </c>
      <c r="E7" s="524" t="s">
        <v>54</v>
      </c>
      <c r="F7" s="526" t="s">
        <v>55</v>
      </c>
      <c r="G7" s="524" t="s">
        <v>55</v>
      </c>
      <c r="H7" s="527" t="s">
        <v>56</v>
      </c>
      <c r="I7" s="524" t="s">
        <v>449</v>
      </c>
      <c r="J7" s="523" t="s">
        <v>57</v>
      </c>
      <c r="K7" s="528" t="s">
        <v>58</v>
      </c>
      <c r="L7" s="524" t="s">
        <v>59</v>
      </c>
      <c r="M7" s="529" t="s">
        <v>449</v>
      </c>
      <c r="N7" s="524" t="s">
        <v>60</v>
      </c>
      <c r="O7" s="524" t="s">
        <v>449</v>
      </c>
      <c r="P7" s="530" t="s">
        <v>449</v>
      </c>
      <c r="S7" s="168"/>
      <c r="T7" s="53"/>
      <c r="U7" s="210"/>
      <c r="V7" s="168"/>
      <c r="W7" s="209"/>
      <c r="X7" s="53"/>
      <c r="Y7" s="53"/>
      <c r="Z7" s="53"/>
      <c r="AA7" s="208"/>
      <c r="AB7" s="53"/>
      <c r="AC7" s="209"/>
      <c r="AD7" s="53"/>
      <c r="AE7" s="53"/>
      <c r="AF7" s="113"/>
      <c r="AG7" s="53"/>
      <c r="AH7" s="36"/>
      <c r="AI7" s="113"/>
      <c r="AJ7" s="211"/>
      <c r="AK7" s="171"/>
      <c r="AL7" s="53"/>
      <c r="AM7" s="53"/>
      <c r="AN7" s="168"/>
      <c r="AO7" s="53"/>
      <c r="AP7" s="210"/>
      <c r="AQ7" s="168"/>
      <c r="AR7" s="53"/>
      <c r="AS7" s="53"/>
      <c r="AT7" s="53"/>
      <c r="AU7" s="53"/>
      <c r="AV7" s="212"/>
      <c r="AW7" s="213"/>
      <c r="AX7" s="213"/>
      <c r="AY7" s="53"/>
      <c r="AZ7" s="53"/>
      <c r="BA7" s="113"/>
      <c r="BB7" s="53"/>
      <c r="BC7" s="36"/>
      <c r="BD7" s="113"/>
      <c r="BE7" s="211"/>
      <c r="BF7" s="171"/>
      <c r="BG7" s="53"/>
      <c r="BH7" s="53"/>
      <c r="BI7" s="214"/>
      <c r="BJ7" s="171"/>
      <c r="BK7" s="53"/>
      <c r="BL7" s="53"/>
      <c r="BM7" s="168"/>
      <c r="BN7" s="53"/>
      <c r="BO7" s="210"/>
      <c r="BP7" s="168"/>
      <c r="BQ7" s="209"/>
      <c r="BR7" s="53"/>
      <c r="BS7" s="53"/>
      <c r="BT7" s="53"/>
      <c r="BU7" s="208"/>
      <c r="BV7" s="213"/>
      <c r="BW7" s="53"/>
      <c r="BX7" s="53"/>
      <c r="BY7" s="53"/>
      <c r="BZ7" s="113"/>
      <c r="CA7" s="53"/>
      <c r="CB7" s="36"/>
      <c r="CC7" s="113"/>
      <c r="CD7" s="211"/>
      <c r="CE7" s="171"/>
      <c r="CF7" s="53"/>
      <c r="CG7" s="53"/>
      <c r="CH7" s="53"/>
      <c r="CI7" s="53"/>
      <c r="CJ7" s="113"/>
      <c r="CK7" s="53"/>
      <c r="CL7" s="36"/>
      <c r="CM7" s="113"/>
      <c r="CN7" s="53"/>
      <c r="CO7" s="53"/>
      <c r="CP7" s="113"/>
      <c r="CQ7" s="53"/>
      <c r="CR7" s="36"/>
      <c r="CS7" s="113"/>
      <c r="CT7" s="53"/>
      <c r="CU7" s="53"/>
      <c r="CV7" s="113"/>
      <c r="CW7" s="53"/>
      <c r="CX7" s="36"/>
      <c r="CY7" s="113"/>
      <c r="CZ7" s="53"/>
      <c r="DA7" s="53"/>
      <c r="DB7" s="113"/>
      <c r="DC7" s="53"/>
      <c r="DD7" s="36"/>
      <c r="DE7" s="113"/>
    </row>
    <row r="8" spans="1:109" ht="19.5" customHeight="1">
      <c r="A8" s="9">
        <v>2005</v>
      </c>
      <c r="B8" s="17">
        <f>BP8</f>
        <v>153.32500000000002</v>
      </c>
      <c r="C8" s="6">
        <f>BR8</f>
        <v>40.171</v>
      </c>
      <c r="D8" s="23">
        <f>SUM(BX8:BZ8)-SUM(CA8:CC8)</f>
        <v>79.71099999999996</v>
      </c>
      <c r="E8" s="17">
        <f>BT8</f>
        <v>33.443</v>
      </c>
      <c r="F8" s="64">
        <f>CN8+CO8+CP8-CQ8-CR8-CS8+CZ8+DA8+DB8-DC8-DD8-DE8</f>
        <v>35.032999999999994</v>
      </c>
      <c r="G8" s="23">
        <f>CH8+CI8+CJ8-CK8-CL8-CM8</f>
        <v>-1.7779999999999931</v>
      </c>
      <c r="H8" s="174">
        <f>CT8</f>
        <v>22.067</v>
      </c>
      <c r="I8" s="60">
        <f aca="true" t="shared" si="0" ref="I8:I13">D8+F8+G8+H8</f>
        <v>135.03299999999996</v>
      </c>
      <c r="J8" s="67">
        <f aca="true" t="shared" si="1" ref="J8:L12">CW8</f>
        <v>33.568999999999996</v>
      </c>
      <c r="K8" s="60">
        <f t="shared" si="1"/>
        <v>63.167</v>
      </c>
      <c r="L8" s="60">
        <f t="shared" si="1"/>
        <v>38.297</v>
      </c>
      <c r="M8" s="179">
        <f>SUM(CW8:CY8)</f>
        <v>135.033</v>
      </c>
      <c r="N8" s="59">
        <f>'[1]IRPP2'!K8</f>
        <v>15.014722179</v>
      </c>
      <c r="O8" s="60">
        <f aca="true" t="shared" si="2" ref="O8:O13">M8+N8</f>
        <v>150.04772217899998</v>
      </c>
      <c r="P8" s="183">
        <f aca="true" t="shared" si="3" ref="P8:P13">O8+C8+E8</f>
        <v>223.66172217899998</v>
      </c>
      <c r="Q8" s="27"/>
      <c r="R8" s="54"/>
      <c r="S8" s="68">
        <v>268.808</v>
      </c>
      <c r="T8" s="22">
        <f>S8/(S8+'CN11'!$W8+'CN11'!$X8+'CN11'!$Y8)</f>
        <v>0.32100770491098507</v>
      </c>
      <c r="U8" s="152">
        <v>130.834</v>
      </c>
      <c r="V8" s="68">
        <f>S8-U8</f>
        <v>137.974</v>
      </c>
      <c r="W8" s="62">
        <f>V8/(V8+'CN11'!$W8+'CN11'!$X8+'CN11'!$Y8)</f>
        <v>0.1952773602583808</v>
      </c>
      <c r="X8" s="59">
        <f>'CN9'!N9</f>
        <v>32.448</v>
      </c>
      <c r="Y8" s="59">
        <f>AD8+AE8+AF8-AG8-AH8-AI8</f>
        <v>91.95399999999998</v>
      </c>
      <c r="Z8" s="155">
        <f>V8-X8-Y8</f>
        <v>13.572000000000003</v>
      </c>
      <c r="AA8" s="163">
        <f aca="true" t="shared" si="4" ref="AA8:AC12">X8/$V8</f>
        <v>0.2351747430675345</v>
      </c>
      <c r="AB8" s="88">
        <f t="shared" si="4"/>
        <v>0.6664588980532563</v>
      </c>
      <c r="AC8" s="164">
        <f t="shared" si="4"/>
        <v>0.09836635887920915</v>
      </c>
      <c r="AD8" s="59">
        <v>70.113</v>
      </c>
      <c r="AE8" s="59">
        <v>192.914</v>
      </c>
      <c r="AF8" s="59">
        <v>0</v>
      </c>
      <c r="AG8" s="59">
        <v>45.814</v>
      </c>
      <c r="AH8" s="154">
        <v>124.95800000000001</v>
      </c>
      <c r="AI8" s="154">
        <v>0.301</v>
      </c>
      <c r="AJ8" s="158">
        <f>V8-AD8-AF8+AG8+AI8</f>
        <v>113.97599999999998</v>
      </c>
      <c r="AK8" s="160">
        <f>X8/AJ8</f>
        <v>0.284691514002948</v>
      </c>
      <c r="AL8" s="77">
        <f>(AE8-AH8)/AJ8</f>
        <v>0.5962307854285112</v>
      </c>
      <c r="AM8" s="161">
        <f>Z8/AJ8</f>
        <v>0.11907770056854078</v>
      </c>
      <c r="AN8" s="68">
        <v>25.057</v>
      </c>
      <c r="AO8" s="22">
        <f>AN8/(AN8+'CN11'!$AA8+'CN11'!$AB8+'CN11'!$AC8)</f>
        <v>0.360932255880616</v>
      </c>
      <c r="AP8" s="152">
        <v>9.706</v>
      </c>
      <c r="AQ8" s="68">
        <f>AN8-AP8</f>
        <v>15.350999999999999</v>
      </c>
      <c r="AR8" s="22">
        <f>AQ8/(AQ8+'CN11'!$AA8+'CN11'!$AB8+'CN11'!$AC8)</f>
        <v>0.2570624780213339</v>
      </c>
      <c r="AS8" s="59">
        <f>'CN9'!O9</f>
        <v>7.723</v>
      </c>
      <c r="AT8" s="59">
        <f>AY8+AZ8+BA8-BB8-BC8-BD8</f>
        <v>-12.242999999999997</v>
      </c>
      <c r="AU8" s="155">
        <f>AQ8-AS8-AT8</f>
        <v>19.870999999999995</v>
      </c>
      <c r="AV8" s="165">
        <f aca="true" t="shared" si="5" ref="AV8:AX12">AS8/$AQ8</f>
        <v>0.503094260960198</v>
      </c>
      <c r="AW8" s="166">
        <f t="shared" si="5"/>
        <v>-0.7975376196990422</v>
      </c>
      <c r="AX8" s="166">
        <f t="shared" si="5"/>
        <v>1.2944433587388442</v>
      </c>
      <c r="AY8" s="59">
        <v>151.895</v>
      </c>
      <c r="AZ8" s="59">
        <v>33.378</v>
      </c>
      <c r="BA8" s="59">
        <v>38.794</v>
      </c>
      <c r="BB8" s="59">
        <v>190.775</v>
      </c>
      <c r="BC8" s="154">
        <v>45.516</v>
      </c>
      <c r="BD8" s="154">
        <v>0.019</v>
      </c>
      <c r="BE8" s="158">
        <f>AQ8-AY8-BA8+BB8+BD8</f>
        <v>15.455999999999984</v>
      </c>
      <c r="BF8" s="160">
        <f>AS8/BE8</f>
        <v>0.49967650103519723</v>
      </c>
      <c r="BG8" s="77">
        <f>(AZ8-BC8)/BE8</f>
        <v>-0.7853260869565225</v>
      </c>
      <c r="BH8" s="161">
        <f>AU8/BE8</f>
        <v>1.2856495859213262</v>
      </c>
      <c r="BI8" s="158">
        <f>BE8+BC8</f>
        <v>60.97199999999998</v>
      </c>
      <c r="BJ8" s="160">
        <f>AS8/BI8</f>
        <v>0.12666469855015422</v>
      </c>
      <c r="BK8" s="77">
        <f>AZ8/BI8</f>
        <v>0.547431607951191</v>
      </c>
      <c r="BL8" s="161">
        <f>(AQ8-AT8-AS8)/BI8</f>
        <v>0.32590369349865517</v>
      </c>
      <c r="BM8" s="68">
        <f>S8+AN8</f>
        <v>293.865</v>
      </c>
      <c r="BN8" s="22">
        <f>BM8/(BM8+'CN11'!$W8+'CN11'!$X8+'CN11'!$Y8+'CN11'!$AA8+'CN11'!$AB8+'CN11'!$AC8)</f>
        <v>0.32406422065899065</v>
      </c>
      <c r="BO8" s="152">
        <f>U8+AP8</f>
        <v>140.54</v>
      </c>
      <c r="BP8" s="68">
        <f>BM8-BO8</f>
        <v>153.32500000000002</v>
      </c>
      <c r="BQ8" s="62">
        <f>BP8/(BP8+'CN11'!$W8+'CN11'!$X8+'CN11'!$Y8)</f>
        <v>0.21238944182406275</v>
      </c>
      <c r="BR8" s="140">
        <f aca="true" t="shared" si="6" ref="BR8:BT12">X8+AS8</f>
        <v>40.171</v>
      </c>
      <c r="BS8" s="144">
        <f t="shared" si="6"/>
        <v>79.71099999999998</v>
      </c>
      <c r="BT8" s="137">
        <f t="shared" si="6"/>
        <v>33.443</v>
      </c>
      <c r="BU8" s="163">
        <f aca="true" t="shared" si="7" ref="BU8:BW12">BR8/$BP8</f>
        <v>0.2619990216859612</v>
      </c>
      <c r="BV8" s="166">
        <f t="shared" si="7"/>
        <v>0.5198826023153431</v>
      </c>
      <c r="BW8" s="88">
        <f t="shared" si="7"/>
        <v>0.21811837599869555</v>
      </c>
      <c r="BX8" s="59">
        <f aca="true" t="shared" si="8" ref="BX8:CC12">AD8+AY8</f>
        <v>222.008</v>
      </c>
      <c r="BY8" s="59">
        <f t="shared" si="8"/>
        <v>226.29199999999997</v>
      </c>
      <c r="BZ8" s="59">
        <f t="shared" si="8"/>
        <v>38.794</v>
      </c>
      <c r="CA8" s="59">
        <f t="shared" si="8"/>
        <v>236.589</v>
      </c>
      <c r="CB8" s="154">
        <f t="shared" si="8"/>
        <v>170.47400000000002</v>
      </c>
      <c r="CC8" s="154">
        <f t="shared" si="8"/>
        <v>0.32</v>
      </c>
      <c r="CD8" s="158">
        <f>BP8-BX8-BZ8+CA8+CC8</f>
        <v>129.43200000000002</v>
      </c>
      <c r="CE8" s="160">
        <f>BR8/CD8</f>
        <v>0.31036374312380244</v>
      </c>
      <c r="CF8" s="77">
        <f>(BY8-CB8)/CD8</f>
        <v>0.43125347672909287</v>
      </c>
      <c r="CG8" s="161">
        <f>BT8/CD8</f>
        <v>0.2583827801471042</v>
      </c>
      <c r="CH8" s="169">
        <v>62</v>
      </c>
      <c r="CI8" s="59">
        <v>41.548</v>
      </c>
      <c r="CJ8" s="59">
        <v>0</v>
      </c>
      <c r="CK8" s="59">
        <v>76.782</v>
      </c>
      <c r="CL8" s="55">
        <v>28.397</v>
      </c>
      <c r="CM8" s="170">
        <v>0.147</v>
      </c>
      <c r="CN8" s="169">
        <v>47.396</v>
      </c>
      <c r="CO8" s="59">
        <v>0</v>
      </c>
      <c r="CP8" s="59">
        <v>0</v>
      </c>
      <c r="CQ8" s="59">
        <v>5.84</v>
      </c>
      <c r="CR8" s="55">
        <v>5.802</v>
      </c>
      <c r="CS8" s="170">
        <v>0.027</v>
      </c>
      <c r="CT8" s="169">
        <v>22.067</v>
      </c>
      <c r="CU8" s="59">
        <v>0</v>
      </c>
      <c r="CV8" s="59">
        <v>0</v>
      </c>
      <c r="CW8" s="59">
        <v>33.568999999999996</v>
      </c>
      <c r="CX8" s="55">
        <v>63.167</v>
      </c>
      <c r="CY8" s="170">
        <v>38.297</v>
      </c>
      <c r="CZ8" s="169">
        <v>0.321</v>
      </c>
      <c r="DA8" s="59">
        <v>0</v>
      </c>
      <c r="DB8" s="59">
        <v>0</v>
      </c>
      <c r="DC8" s="59">
        <v>1.012</v>
      </c>
      <c r="DD8" s="55">
        <v>0</v>
      </c>
      <c r="DE8" s="170">
        <v>0.003</v>
      </c>
    </row>
    <row r="9" spans="1:109" ht="19.5" customHeight="1">
      <c r="A9" s="9">
        <f>A8+1</f>
        <v>2006</v>
      </c>
      <c r="B9" s="17">
        <f>BP9</f>
        <v>160.99951</v>
      </c>
      <c r="C9" s="6">
        <f>BR9</f>
        <v>51.643</v>
      </c>
      <c r="D9" s="23">
        <f>SUM(BX9:BZ9)-SUM(CA9:CC9)</f>
        <v>80.91899999999998</v>
      </c>
      <c r="E9" s="17">
        <f>BT9</f>
        <v>28.437510000000024</v>
      </c>
      <c r="F9" s="64">
        <f>CN9+CO9+CP9-CQ9-CR9-CS9+CZ9+DA9+DB9-DC9-DD9-DE9</f>
        <v>33.411</v>
      </c>
      <c r="G9" s="23">
        <f>CH9+CI9+CJ9-CK9-CL9-CM9</f>
        <v>4.7789999999999875</v>
      </c>
      <c r="H9" s="174">
        <f>CT9</f>
        <v>27.820999999999998</v>
      </c>
      <c r="I9" s="60">
        <f t="shared" si="0"/>
        <v>146.92999999999995</v>
      </c>
      <c r="J9" s="67">
        <f t="shared" si="1"/>
        <v>41.211000000000006</v>
      </c>
      <c r="K9" s="60">
        <f t="shared" si="1"/>
        <v>63.75</v>
      </c>
      <c r="L9" s="60">
        <f t="shared" si="1"/>
        <v>41.969</v>
      </c>
      <c r="M9" s="179">
        <f>SUM(CW9:CY9)</f>
        <v>146.93</v>
      </c>
      <c r="N9" s="59">
        <f>'[1]IRPP2'!K9</f>
        <v>19.76503655</v>
      </c>
      <c r="O9" s="60">
        <f t="shared" si="2"/>
        <v>166.69503655</v>
      </c>
      <c r="P9" s="183">
        <f t="shared" si="3"/>
        <v>246.77554655000003</v>
      </c>
      <c r="Q9" s="27"/>
      <c r="R9" s="54"/>
      <c r="S9" s="68">
        <v>282.92751</v>
      </c>
      <c r="T9" s="22">
        <f>S9/(S9+'CN11'!W9+'CN11'!X9+'CN11'!Y9)</f>
        <v>0.32175880759796893</v>
      </c>
      <c r="U9" s="152">
        <v>138.091</v>
      </c>
      <c r="V9" s="68">
        <f>S9-U9</f>
        <v>144.83650999999998</v>
      </c>
      <c r="W9" s="62">
        <f>V9/(V9+'CN11'!$W9+'CN11'!$X9+'CN11'!$Y9)</f>
        <v>0.19540167391388605</v>
      </c>
      <c r="X9" s="59">
        <f>'CN9'!N10</f>
        <v>41.563</v>
      </c>
      <c r="Y9" s="59">
        <f>AD9+AE9+AF9-AG9-AH9-AI9</f>
        <v>88.396</v>
      </c>
      <c r="Z9" s="59">
        <f>V9-X9-Y9</f>
        <v>14.877509999999972</v>
      </c>
      <c r="AA9" s="163">
        <f t="shared" si="4"/>
        <v>0.2869649372247371</v>
      </c>
      <c r="AB9" s="88">
        <f t="shared" si="4"/>
        <v>0.6103157277125776</v>
      </c>
      <c r="AC9" s="164">
        <f t="shared" si="4"/>
        <v>0.10271933506268534</v>
      </c>
      <c r="AD9" s="59">
        <v>81.52900000000001</v>
      </c>
      <c r="AE9" s="59">
        <v>214.514</v>
      </c>
      <c r="AF9" s="59">
        <v>0</v>
      </c>
      <c r="AG9" s="59">
        <v>56.85</v>
      </c>
      <c r="AH9" s="154">
        <v>150.472</v>
      </c>
      <c r="AI9" s="154">
        <v>0.325</v>
      </c>
      <c r="AJ9" s="158">
        <f>V9-AD9-AF9+AG9+AI9</f>
        <v>120.48250999999998</v>
      </c>
      <c r="AK9" s="160">
        <f>X9/AJ9</f>
        <v>0.3449712327540322</v>
      </c>
      <c r="AL9" s="77">
        <f>(AE9-AH9)/AJ9</f>
        <v>0.5315460310380321</v>
      </c>
      <c r="AM9" s="161">
        <f>Z9/AJ9</f>
        <v>0.1234827362079357</v>
      </c>
      <c r="AN9" s="68">
        <v>26.661</v>
      </c>
      <c r="AO9" s="22">
        <f>AN9/(AN9+'CN11'!AA9+'CN11'!AB9+'CN11'!AC9)</f>
        <v>0.3616571033247874</v>
      </c>
      <c r="AP9" s="152">
        <v>10.498</v>
      </c>
      <c r="AQ9" s="68">
        <f>AN9-AP9</f>
        <v>16.163000000000004</v>
      </c>
      <c r="AR9" s="22">
        <f>AQ9/(AQ9+'CN11'!$AA9+'CN11'!$AB9+'CN11'!$AC9)</f>
        <v>0.2556587209946063</v>
      </c>
      <c r="AS9" s="59">
        <f>'CN9'!O10</f>
        <v>10.08</v>
      </c>
      <c r="AT9" s="59">
        <f>AY9+AZ9+BA9-BB9-BC9-BD9</f>
        <v>-7.47700000000005</v>
      </c>
      <c r="AU9" s="59">
        <f>AQ9-AS9-AT9</f>
        <v>13.560000000000054</v>
      </c>
      <c r="AV9" s="163">
        <f t="shared" si="5"/>
        <v>0.6236466002598526</v>
      </c>
      <c r="AW9" s="88">
        <f t="shared" si="5"/>
        <v>-0.4625997648951338</v>
      </c>
      <c r="AX9" s="88">
        <f t="shared" si="5"/>
        <v>0.8389531646352812</v>
      </c>
      <c r="AY9" s="59">
        <v>203.046</v>
      </c>
      <c r="AZ9" s="59">
        <v>39.885999999999996</v>
      </c>
      <c r="BA9" s="59">
        <v>42.495</v>
      </c>
      <c r="BB9" s="59">
        <v>240.645</v>
      </c>
      <c r="BC9" s="154">
        <v>52.239000000000004</v>
      </c>
      <c r="BD9" s="154">
        <v>0.02</v>
      </c>
      <c r="BE9" s="158">
        <f>AQ9-AY9-BA9+BB9+BD9</f>
        <v>11.287000000000024</v>
      </c>
      <c r="BF9" s="160">
        <f>AS9/BE9</f>
        <v>0.8930628156285974</v>
      </c>
      <c r="BG9" s="77">
        <f>(AZ9-BC9)/BE9</f>
        <v>-1.0944449366527849</v>
      </c>
      <c r="BH9" s="161">
        <f>AU9/BE9</f>
        <v>1.2013821210241893</v>
      </c>
      <c r="BI9" s="158">
        <f>BE9+BC9</f>
        <v>63.526000000000025</v>
      </c>
      <c r="BJ9" s="160">
        <f>AS9/BI9</f>
        <v>0.1586751881119541</v>
      </c>
      <c r="BK9" s="77">
        <f>AZ9/BI9</f>
        <v>0.6278689040707739</v>
      </c>
      <c r="BL9" s="161">
        <f>(AQ9-AT9-AS9)/BI9</f>
        <v>0.21345590781727244</v>
      </c>
      <c r="BM9" s="68">
        <f>S9+AN9</f>
        <v>309.58851</v>
      </c>
      <c r="BN9" s="22">
        <f>BM9/(BM9+'CN11'!$W9+'CN11'!$X9+'CN11'!$Y9+'CN11'!$AA9+'CN11'!$AB9+'CN11'!$AC9)</f>
        <v>0.3248450153184903</v>
      </c>
      <c r="BO9" s="152">
        <f>U9+AP9</f>
        <v>148.589</v>
      </c>
      <c r="BP9" s="68">
        <f>BM9-BO9</f>
        <v>160.99951</v>
      </c>
      <c r="BQ9" s="62">
        <f>BP9/(BP9+'CN11'!$W9+'CN11'!$X9+'CN11'!$Y9)</f>
        <v>0.21257217457943026</v>
      </c>
      <c r="BR9" s="140">
        <f t="shared" si="6"/>
        <v>51.643</v>
      </c>
      <c r="BS9" s="17">
        <f t="shared" si="6"/>
        <v>80.91899999999995</v>
      </c>
      <c r="BT9" s="137">
        <f t="shared" si="6"/>
        <v>28.437510000000024</v>
      </c>
      <c r="BU9" s="163">
        <f t="shared" si="7"/>
        <v>0.32076495139643596</v>
      </c>
      <c r="BV9" s="88">
        <f t="shared" si="7"/>
        <v>0.5026040141364403</v>
      </c>
      <c r="BW9" s="88">
        <f t="shared" si="7"/>
        <v>0.1766310344671237</v>
      </c>
      <c r="BX9" s="59">
        <f t="shared" si="8"/>
        <v>284.575</v>
      </c>
      <c r="BY9" s="59">
        <f t="shared" si="8"/>
        <v>254.4</v>
      </c>
      <c r="BZ9" s="59">
        <f t="shared" si="8"/>
        <v>42.495</v>
      </c>
      <c r="CA9" s="59">
        <f t="shared" si="8"/>
        <v>297.495</v>
      </c>
      <c r="CB9" s="154">
        <f t="shared" si="8"/>
        <v>202.711</v>
      </c>
      <c r="CC9" s="154">
        <f t="shared" si="8"/>
        <v>0.34500000000000003</v>
      </c>
      <c r="CD9" s="158">
        <f>BP9-BX9-BZ9+CA9+CC9</f>
        <v>131.76951</v>
      </c>
      <c r="CE9" s="160">
        <f>BR9/CD9</f>
        <v>0.39191919283907184</v>
      </c>
      <c r="CF9" s="77">
        <f>(BY9-CB9)/CD9</f>
        <v>0.39226828725400886</v>
      </c>
      <c r="CG9" s="161">
        <f>BT9/CD9</f>
        <v>0.21581251990691946</v>
      </c>
      <c r="CH9" s="169">
        <v>85.702</v>
      </c>
      <c r="CI9" s="59">
        <v>57.267</v>
      </c>
      <c r="CJ9" s="59">
        <v>0</v>
      </c>
      <c r="CK9" s="59">
        <v>100.09</v>
      </c>
      <c r="CL9" s="55">
        <v>37.956</v>
      </c>
      <c r="CM9" s="170">
        <v>0.144</v>
      </c>
      <c r="CN9" s="169">
        <v>48.03</v>
      </c>
      <c r="CO9" s="59">
        <v>0</v>
      </c>
      <c r="CP9" s="59">
        <v>0</v>
      </c>
      <c r="CQ9" s="59">
        <v>6.527</v>
      </c>
      <c r="CR9" s="55">
        <v>7.25</v>
      </c>
      <c r="CS9" s="170">
        <v>0.034</v>
      </c>
      <c r="CT9" s="169">
        <v>27.820999999999998</v>
      </c>
      <c r="CU9" s="59">
        <v>0</v>
      </c>
      <c r="CV9" s="59">
        <v>0</v>
      </c>
      <c r="CW9" s="59">
        <v>41.211000000000006</v>
      </c>
      <c r="CX9" s="55">
        <v>63.75</v>
      </c>
      <c r="CY9" s="170">
        <v>41.969</v>
      </c>
      <c r="CZ9" s="169">
        <v>0.394</v>
      </c>
      <c r="DA9" s="59">
        <v>0</v>
      </c>
      <c r="DB9" s="59">
        <v>0</v>
      </c>
      <c r="DC9" s="59">
        <v>1.199</v>
      </c>
      <c r="DD9" s="55">
        <v>0</v>
      </c>
      <c r="DE9" s="170">
        <v>0.003</v>
      </c>
    </row>
    <row r="10" spans="1:109" ht="19.5" customHeight="1">
      <c r="A10" s="9">
        <f>A9+1</f>
        <v>2007</v>
      </c>
      <c r="B10" s="17">
        <f>BP10</f>
        <v>177.19799999999998</v>
      </c>
      <c r="C10" s="6">
        <f>BR10</f>
        <v>54.568</v>
      </c>
      <c r="D10" s="23">
        <f>SUM(BX10:BZ10)-SUM(CA10:CC10)</f>
        <v>82.082</v>
      </c>
      <c r="E10" s="17">
        <f>BT10</f>
        <v>40.547999999999995</v>
      </c>
      <c r="F10" s="64">
        <f>CN10+CO10+CP10-CQ10-CR10-CS10+CZ10+DA10+DB10-DC10-DD10-DE10</f>
        <v>34.244</v>
      </c>
      <c r="G10" s="23">
        <f>CH10+CI10+CJ10-CK10-CL10-CM10</f>
        <v>9.375000000000002</v>
      </c>
      <c r="H10" s="174">
        <f>CT10</f>
        <v>37.633</v>
      </c>
      <c r="I10" s="60">
        <f t="shared" si="0"/>
        <v>163.334</v>
      </c>
      <c r="J10" s="67">
        <f t="shared" si="1"/>
        <v>49.989</v>
      </c>
      <c r="K10" s="60">
        <f t="shared" si="1"/>
        <v>68.709</v>
      </c>
      <c r="L10" s="60">
        <f t="shared" si="1"/>
        <v>44.636</v>
      </c>
      <c r="M10" s="179">
        <f>SUM(CW10:CY10)</f>
        <v>163.334</v>
      </c>
      <c r="N10" s="59">
        <f>'[1]IRPP2'!K10</f>
        <v>22.099553006999997</v>
      </c>
      <c r="O10" s="60">
        <f t="shared" si="2"/>
        <v>185.433553007</v>
      </c>
      <c r="P10" s="183">
        <f t="shared" si="3"/>
        <v>280.549553007</v>
      </c>
      <c r="Q10" s="27"/>
      <c r="R10" s="54"/>
      <c r="S10" s="68">
        <v>308.332</v>
      </c>
      <c r="T10" s="22">
        <f>S10/(S10+'CN11'!W10+'CN11'!X10+'CN11'!Y10)</f>
        <v>0.3314474786054206</v>
      </c>
      <c r="U10" s="152">
        <v>145.322</v>
      </c>
      <c r="V10" s="68">
        <f>S10-U10</f>
        <v>163.01</v>
      </c>
      <c r="W10" s="62">
        <f>V10/(V10+'CN11'!$W10+'CN11'!$X10+'CN11'!$Y10)</f>
        <v>0.20767271768307521</v>
      </c>
      <c r="X10" s="59">
        <f>'CN9'!N11</f>
        <v>43.358</v>
      </c>
      <c r="Y10" s="59">
        <f>AD10+AE10+AF10-AG10-AH10-AI10</f>
        <v>84.99700000000003</v>
      </c>
      <c r="Z10" s="59">
        <f>V10-X10-Y10</f>
        <v>34.65499999999996</v>
      </c>
      <c r="AA10" s="163">
        <f t="shared" si="4"/>
        <v>0.26598368198270045</v>
      </c>
      <c r="AB10" s="88">
        <f t="shared" si="4"/>
        <v>0.5214219986503897</v>
      </c>
      <c r="AC10" s="164">
        <f t="shared" si="4"/>
        <v>0.21259431936690976</v>
      </c>
      <c r="AD10" s="59">
        <v>97.362</v>
      </c>
      <c r="AE10" s="59">
        <v>230.565</v>
      </c>
      <c r="AF10" s="59">
        <v>0</v>
      </c>
      <c r="AG10" s="59">
        <v>74.268</v>
      </c>
      <c r="AH10" s="154">
        <v>168.201</v>
      </c>
      <c r="AI10" s="154">
        <v>0.461</v>
      </c>
      <c r="AJ10" s="158">
        <f>V10-AD10-AF10+AG10+AI10</f>
        <v>140.377</v>
      </c>
      <c r="AK10" s="160">
        <f>X10/AJ10</f>
        <v>0.3088682618947548</v>
      </c>
      <c r="AL10" s="77">
        <f>(AE10-AH10)/AJ10</f>
        <v>0.4442608119563746</v>
      </c>
      <c r="AM10" s="161">
        <f>Z10/AJ10</f>
        <v>0.24687092614887024</v>
      </c>
      <c r="AN10" s="68">
        <v>25.171</v>
      </c>
      <c r="AO10" s="22">
        <f>AN10/(AN10+'CN11'!AA10+'CN11'!AB10+'CN11'!AC10)</f>
        <v>0.34081646469433347</v>
      </c>
      <c r="AP10" s="152">
        <v>10.983</v>
      </c>
      <c r="AQ10" s="68">
        <f>AN10-AP10</f>
        <v>14.187999999999999</v>
      </c>
      <c r="AR10" s="22">
        <f>AQ10/(AQ10+'CN11'!$AA10+'CN11'!$AB10+'CN11'!$AC10)</f>
        <v>0.22566484285532512</v>
      </c>
      <c r="AS10" s="59">
        <f>'CN9'!O11</f>
        <v>11.21</v>
      </c>
      <c r="AT10" s="59">
        <f>AY10+AZ10+BA10-BB10-BC10-BD10</f>
        <v>-2.9150000000000387</v>
      </c>
      <c r="AU10" s="59">
        <f>AQ10-AS10-AT10</f>
        <v>5.893000000000036</v>
      </c>
      <c r="AV10" s="163">
        <f t="shared" si="5"/>
        <v>0.79010431350437</v>
      </c>
      <c r="AW10" s="88">
        <f t="shared" si="5"/>
        <v>-0.2054553143501578</v>
      </c>
      <c r="AX10" s="88">
        <f t="shared" si="5"/>
        <v>0.41535100084578774</v>
      </c>
      <c r="AY10" s="59">
        <v>270.248</v>
      </c>
      <c r="AZ10" s="59">
        <v>46.812000000000005</v>
      </c>
      <c r="BA10" s="59">
        <v>45.313</v>
      </c>
      <c r="BB10" s="59">
        <v>314.869</v>
      </c>
      <c r="BC10" s="154">
        <v>50.399</v>
      </c>
      <c r="BD10" s="154">
        <v>0.02</v>
      </c>
      <c r="BE10" s="158">
        <f>AQ10-AY10-BA10+BB10+BD10</f>
        <v>13.516000000000037</v>
      </c>
      <c r="BF10" s="160">
        <f>AS10/BE10</f>
        <v>0.8293873927197374</v>
      </c>
      <c r="BG10" s="77">
        <f>(AZ10-BC10)/BE10</f>
        <v>-0.2653891683930147</v>
      </c>
      <c r="BH10" s="161">
        <f>AU10/BE10</f>
        <v>0.4360017756732776</v>
      </c>
      <c r="BI10" s="158">
        <f>BE10+BC10</f>
        <v>63.915000000000035</v>
      </c>
      <c r="BJ10" s="160">
        <f>AS10/BI10</f>
        <v>0.1753891887663302</v>
      </c>
      <c r="BK10" s="77">
        <f>AZ10/BI10</f>
        <v>0.732410232339826</v>
      </c>
      <c r="BL10" s="161">
        <f>(AQ10-AT10-AS10)/BI10</f>
        <v>0.0922005788938439</v>
      </c>
      <c r="BM10" s="68">
        <f>S10+AN10</f>
        <v>333.503</v>
      </c>
      <c r="BN10" s="22">
        <f>BM10/(BM10+'CN11'!$W10+'CN11'!$X10+'CN11'!$Y10+'CN11'!$AA10+'CN11'!$AB10+'CN11'!$AC10)</f>
        <v>0.33213659006845836</v>
      </c>
      <c r="BO10" s="152">
        <f>U10+AP10</f>
        <v>156.305</v>
      </c>
      <c r="BP10" s="68">
        <f>BM10-BO10</f>
        <v>177.19799999999998</v>
      </c>
      <c r="BQ10" s="62">
        <f>BP10/(BP10+'CN11'!$W10+'CN11'!$X10+'CN11'!$Y10)</f>
        <v>0.22174002815579538</v>
      </c>
      <c r="BR10" s="140">
        <f t="shared" si="6"/>
        <v>54.568</v>
      </c>
      <c r="BS10" s="17">
        <f t="shared" si="6"/>
        <v>82.082</v>
      </c>
      <c r="BT10" s="137">
        <f t="shared" si="6"/>
        <v>40.547999999999995</v>
      </c>
      <c r="BU10" s="163">
        <f t="shared" si="7"/>
        <v>0.307949299653495</v>
      </c>
      <c r="BV10" s="88">
        <f t="shared" si="7"/>
        <v>0.4632219325274552</v>
      </c>
      <c r="BW10" s="88">
        <f t="shared" si="7"/>
        <v>0.22882876781904987</v>
      </c>
      <c r="BX10" s="59">
        <f t="shared" si="8"/>
        <v>367.61</v>
      </c>
      <c r="BY10" s="59">
        <f t="shared" si="8"/>
        <v>277.377</v>
      </c>
      <c r="BZ10" s="59">
        <f t="shared" si="8"/>
        <v>45.313</v>
      </c>
      <c r="CA10" s="59">
        <f t="shared" si="8"/>
        <v>389.13700000000006</v>
      </c>
      <c r="CB10" s="154">
        <f t="shared" si="8"/>
        <v>218.6</v>
      </c>
      <c r="CC10" s="154">
        <f t="shared" si="8"/>
        <v>0.48100000000000004</v>
      </c>
      <c r="CD10" s="158">
        <f>BP10-BX10-BZ10+CA10+CC10</f>
        <v>153.89300000000003</v>
      </c>
      <c r="CE10" s="160">
        <f>BR10/CD10</f>
        <v>0.35458402916311976</v>
      </c>
      <c r="CF10" s="77">
        <f>(BY10-CB10)/CD10</f>
        <v>0.3819342010357846</v>
      </c>
      <c r="CG10" s="161">
        <f>BT10/CD10</f>
        <v>0.2634817698010955</v>
      </c>
      <c r="CH10" s="169">
        <v>111.086</v>
      </c>
      <c r="CI10" s="59">
        <v>61.17099999999999</v>
      </c>
      <c r="CJ10" s="59">
        <v>0</v>
      </c>
      <c r="CK10" s="59">
        <v>121.665</v>
      </c>
      <c r="CL10" s="55">
        <v>41.062</v>
      </c>
      <c r="CM10" s="170">
        <v>0.155</v>
      </c>
      <c r="CN10" s="169">
        <v>52.55</v>
      </c>
      <c r="CO10" s="59">
        <v>0</v>
      </c>
      <c r="CP10" s="59">
        <v>0</v>
      </c>
      <c r="CQ10" s="59">
        <v>7.0489999999999995</v>
      </c>
      <c r="CR10" s="55">
        <v>10.177</v>
      </c>
      <c r="CS10" s="170">
        <v>0.037</v>
      </c>
      <c r="CT10" s="169">
        <v>37.633</v>
      </c>
      <c r="CU10" s="59">
        <v>0</v>
      </c>
      <c r="CV10" s="59">
        <v>0</v>
      </c>
      <c r="CW10" s="59">
        <v>49.989</v>
      </c>
      <c r="CX10" s="55">
        <v>68.709</v>
      </c>
      <c r="CY10" s="170">
        <v>44.636</v>
      </c>
      <c r="CZ10" s="169">
        <v>0.515</v>
      </c>
      <c r="DA10" s="59">
        <v>0</v>
      </c>
      <c r="DB10" s="59">
        <v>0</v>
      </c>
      <c r="DC10" s="59">
        <v>1.554</v>
      </c>
      <c r="DD10" s="55">
        <v>0</v>
      </c>
      <c r="DE10" s="170">
        <v>0.004</v>
      </c>
    </row>
    <row r="11" spans="1:109" ht="19.5" customHeight="1">
      <c r="A11" s="9">
        <v>2008</v>
      </c>
      <c r="B11" s="17">
        <f>BP11</f>
        <v>173.47200000000004</v>
      </c>
      <c r="C11" s="6">
        <f>BR11</f>
        <v>52.427</v>
      </c>
      <c r="D11" s="23">
        <f>SUM(BX11:BZ11)-SUM(CA11:CC11)</f>
        <v>87.19799999999998</v>
      </c>
      <c r="E11" s="17">
        <f>BT11</f>
        <v>33.847</v>
      </c>
      <c r="F11" s="64">
        <f>CN11+CO11+CP11-CQ11-CR11-CS11+CZ11+DA11+DB11-DC11-DD11-DE11</f>
        <v>37.419</v>
      </c>
      <c r="G11" s="23">
        <f>CH11+CI11+CJ11-CK11-CL11-CM11</f>
        <v>6.675999999999996</v>
      </c>
      <c r="H11" s="174">
        <f>CT11</f>
        <v>47.09</v>
      </c>
      <c r="I11" s="60">
        <f t="shared" si="0"/>
        <v>178.38299999999998</v>
      </c>
      <c r="J11" s="67">
        <f t="shared" si="1"/>
        <v>60.271</v>
      </c>
      <c r="K11" s="60">
        <f t="shared" si="1"/>
        <v>71.642</v>
      </c>
      <c r="L11" s="60">
        <f t="shared" si="1"/>
        <v>46.47</v>
      </c>
      <c r="M11" s="179">
        <f>SUM(CW11:CY11)</f>
        <v>178.383</v>
      </c>
      <c r="N11" s="59">
        <f>'[1]IRPP2'!K11</f>
        <v>13.874057746</v>
      </c>
      <c r="O11" s="60">
        <f t="shared" si="2"/>
        <v>192.25705774600002</v>
      </c>
      <c r="P11" s="183">
        <f t="shared" si="3"/>
        <v>278.531057746</v>
      </c>
      <c r="Q11" s="27"/>
      <c r="R11" s="54"/>
      <c r="S11" s="68">
        <v>314.31</v>
      </c>
      <c r="T11" s="22">
        <f>S11/(S11+'CN11'!W11+'CN11'!X11+'CN11'!Y11)</f>
        <v>0.32778969565439575</v>
      </c>
      <c r="U11" s="152">
        <v>153.917</v>
      </c>
      <c r="V11" s="68">
        <f>S11-U11</f>
        <v>160.393</v>
      </c>
      <c r="W11" s="62">
        <f>V11/(V11+'CN11'!$W11+'CN11'!$X11+'CN11'!$Y11)</f>
        <v>0.19925586364539855</v>
      </c>
      <c r="X11" s="59">
        <f>'CN9'!N12</f>
        <v>45.808</v>
      </c>
      <c r="Y11" s="59">
        <f>AD11+AE11+AF11-AG11-AH11-AI11</f>
        <v>102.95800000000006</v>
      </c>
      <c r="Z11" s="59">
        <f>V11-X11-Y11</f>
        <v>11.626999999999953</v>
      </c>
      <c r="AA11" s="163">
        <f t="shared" si="4"/>
        <v>0.28559849868759857</v>
      </c>
      <c r="AB11" s="88">
        <f t="shared" si="4"/>
        <v>0.6419108065813349</v>
      </c>
      <c r="AC11" s="164">
        <f t="shared" si="4"/>
        <v>0.07249069473106652</v>
      </c>
      <c r="AD11" s="59">
        <v>112.252</v>
      </c>
      <c r="AE11" s="59">
        <v>232.555</v>
      </c>
      <c r="AF11" s="59">
        <v>0</v>
      </c>
      <c r="AG11" s="59">
        <v>79.285</v>
      </c>
      <c r="AH11" s="154">
        <v>162.254</v>
      </c>
      <c r="AI11" s="154">
        <v>0.31</v>
      </c>
      <c r="AJ11" s="158">
        <f>V11-AD11-AF11+AG11+AI11</f>
        <v>127.736</v>
      </c>
      <c r="AK11" s="160">
        <f>X11/AJ11</f>
        <v>0.3586146427005699</v>
      </c>
      <c r="AL11" s="77">
        <f>(AE11-AH11)/AJ11</f>
        <v>0.5503616834721614</v>
      </c>
      <c r="AM11" s="161">
        <f>Z11/AJ11</f>
        <v>0.09102367382726836</v>
      </c>
      <c r="AN11" s="68">
        <v>25.023</v>
      </c>
      <c r="AO11" s="22">
        <f>AN11/(AN11+'CN11'!AA11+'CN11'!AB11+'CN11'!AC11)</f>
        <v>0.34083386681558764</v>
      </c>
      <c r="AP11" s="152">
        <v>11.944</v>
      </c>
      <c r="AQ11" s="68">
        <f>AN11-AP11</f>
        <v>13.078999999999999</v>
      </c>
      <c r="AR11" s="22">
        <f>AQ11/(AQ11+'CN11'!$AA11+'CN11'!$AB11+'CN11'!$AC11)</f>
        <v>0.21276007352821563</v>
      </c>
      <c r="AS11" s="59">
        <f>'CN9'!O12</f>
        <v>6.619</v>
      </c>
      <c r="AT11" s="59">
        <f>AY11+AZ11+BA11-BB11-BC11-BD11</f>
        <v>-15.760000000000051</v>
      </c>
      <c r="AU11" s="59">
        <f>AQ11-AS11-AT11</f>
        <v>22.22000000000005</v>
      </c>
      <c r="AV11" s="163">
        <f t="shared" si="5"/>
        <v>0.506078446364401</v>
      </c>
      <c r="AW11" s="88">
        <f t="shared" si="5"/>
        <v>-1.204985090603261</v>
      </c>
      <c r="AX11" s="88">
        <f t="shared" si="5"/>
        <v>1.69890664423886</v>
      </c>
      <c r="AY11" s="59">
        <v>309.236</v>
      </c>
      <c r="AZ11" s="59">
        <v>41.087</v>
      </c>
      <c r="BA11" s="59">
        <v>46.969</v>
      </c>
      <c r="BB11" s="59">
        <v>364.367</v>
      </c>
      <c r="BC11" s="154">
        <v>48.668000000000006</v>
      </c>
      <c r="BD11" s="154">
        <v>0.017</v>
      </c>
      <c r="BE11" s="158">
        <f>AQ11-AY11-BA11+BB11+BD11</f>
        <v>21.25800000000004</v>
      </c>
      <c r="BF11" s="160">
        <f>AS11/BE11</f>
        <v>0.31136513312635183</v>
      </c>
      <c r="BG11" s="77">
        <f>(AZ11-BC11)/BE11</f>
        <v>-0.3566186847304539</v>
      </c>
      <c r="BH11" s="161">
        <f>AU11/BE11</f>
        <v>1.0452535516041022</v>
      </c>
      <c r="BI11" s="158">
        <f>BE11+BC11</f>
        <v>69.92600000000004</v>
      </c>
      <c r="BJ11" s="160">
        <f>AS11/BI11</f>
        <v>0.09465720904956662</v>
      </c>
      <c r="BK11" s="77">
        <f>AZ11/BI11</f>
        <v>0.5875782970568884</v>
      </c>
      <c r="BL11" s="161">
        <f>(AQ11-AT11-AS11)/BI11</f>
        <v>0.3177644938935451</v>
      </c>
      <c r="BM11" s="68">
        <f>S11+AN11</f>
        <v>339.333</v>
      </c>
      <c r="BN11" s="22">
        <f>BM11/(BM11+'CN11'!$W11+'CN11'!$X11+'CN11'!$Y11+'CN11'!$AA11+'CN11'!$AB11+'CN11'!$AC11)</f>
        <v>0.3287174002755029</v>
      </c>
      <c r="BO11" s="152">
        <f>U11+AP11</f>
        <v>165.861</v>
      </c>
      <c r="BP11" s="68">
        <f>BM11-BO11</f>
        <v>173.47200000000004</v>
      </c>
      <c r="BQ11" s="62">
        <f>BP11/(BP11+'CN11'!$W11+'CN11'!$X11+'CN11'!$Y11)</f>
        <v>0.212058349296305</v>
      </c>
      <c r="BR11" s="140">
        <f t="shared" si="6"/>
        <v>52.427</v>
      </c>
      <c r="BS11" s="17">
        <f t="shared" si="6"/>
        <v>87.19800000000001</v>
      </c>
      <c r="BT11" s="137">
        <f t="shared" si="6"/>
        <v>33.847</v>
      </c>
      <c r="BU11" s="163">
        <f t="shared" si="7"/>
        <v>0.30222168419110856</v>
      </c>
      <c r="BV11" s="88">
        <f t="shared" si="7"/>
        <v>0.5026632540121748</v>
      </c>
      <c r="BW11" s="88">
        <f t="shared" si="7"/>
        <v>0.19511506179671645</v>
      </c>
      <c r="BX11" s="59">
        <f t="shared" si="8"/>
        <v>421.488</v>
      </c>
      <c r="BY11" s="59">
        <f t="shared" si="8"/>
        <v>273.642</v>
      </c>
      <c r="BZ11" s="59">
        <f t="shared" si="8"/>
        <v>46.969</v>
      </c>
      <c r="CA11" s="59">
        <f t="shared" si="8"/>
        <v>443.65200000000004</v>
      </c>
      <c r="CB11" s="154">
        <f t="shared" si="8"/>
        <v>210.922</v>
      </c>
      <c r="CC11" s="154">
        <f t="shared" si="8"/>
        <v>0.327</v>
      </c>
      <c r="CD11" s="158">
        <f>BP11-BX11-BZ11+CA11+CC11</f>
        <v>148.99400000000009</v>
      </c>
      <c r="CE11" s="160">
        <f>BR11/CD11</f>
        <v>0.35187322979448815</v>
      </c>
      <c r="CF11" s="77">
        <f>(BY11-CB11)/CD11</f>
        <v>0.42095654858584886</v>
      </c>
      <c r="CG11" s="161">
        <f>BT11/CD11</f>
        <v>0.2271702216196624</v>
      </c>
      <c r="CH11" s="169">
        <v>113.531</v>
      </c>
      <c r="CI11" s="59">
        <v>54.189</v>
      </c>
      <c r="CJ11" s="59">
        <v>0</v>
      </c>
      <c r="CK11" s="59">
        <v>127.141</v>
      </c>
      <c r="CL11" s="55">
        <v>33.757</v>
      </c>
      <c r="CM11" s="170">
        <v>0.146</v>
      </c>
      <c r="CN11" s="169">
        <v>58.069</v>
      </c>
      <c r="CO11" s="59">
        <v>0</v>
      </c>
      <c r="CP11" s="59">
        <v>0</v>
      </c>
      <c r="CQ11" s="59">
        <v>7.92</v>
      </c>
      <c r="CR11" s="55">
        <v>11.51</v>
      </c>
      <c r="CS11" s="170">
        <v>0.023</v>
      </c>
      <c r="CT11" s="169">
        <v>47.09</v>
      </c>
      <c r="CU11" s="59">
        <v>0</v>
      </c>
      <c r="CV11" s="59">
        <v>0</v>
      </c>
      <c r="CW11" s="59">
        <v>60.271</v>
      </c>
      <c r="CX11" s="55">
        <v>71.642</v>
      </c>
      <c r="CY11" s="170">
        <v>46.47</v>
      </c>
      <c r="CZ11" s="169">
        <v>0.622</v>
      </c>
      <c r="DA11" s="59">
        <v>0</v>
      </c>
      <c r="DB11" s="59">
        <v>0</v>
      </c>
      <c r="DC11" s="59">
        <v>1.816</v>
      </c>
      <c r="DD11" s="55">
        <v>0</v>
      </c>
      <c r="DE11" s="170">
        <v>0.003</v>
      </c>
    </row>
    <row r="12" spans="1:109" ht="19.5" customHeight="1">
      <c r="A12" s="9">
        <v>2009</v>
      </c>
      <c r="B12" s="17">
        <f>BP12</f>
        <v>145.95399999999998</v>
      </c>
      <c r="C12" s="6">
        <f>BR12</f>
        <v>23.052</v>
      </c>
      <c r="D12" s="23">
        <f>SUM(BX12:BZ12)-SUM(CA12:CC12)</f>
        <v>98.82400000000007</v>
      </c>
      <c r="E12" s="17">
        <f>BT12</f>
        <v>24.077999999999946</v>
      </c>
      <c r="F12" s="64">
        <f>CN12+CO12+CP12-CQ12-CR12-CS12+CZ12+DA12+DB12-DC12-DD12-DE12</f>
        <v>29.733</v>
      </c>
      <c r="G12" s="23">
        <f>CH12+CI12+CJ12-CK12-CL12-CM12</f>
        <v>1.6850000000000018</v>
      </c>
      <c r="H12" s="174">
        <f>CT12</f>
        <v>31.499</v>
      </c>
      <c r="I12" s="60">
        <f t="shared" si="0"/>
        <v>161.74100000000007</v>
      </c>
      <c r="J12" s="67">
        <f t="shared" si="1"/>
        <v>41.614000000000004</v>
      </c>
      <c r="K12" s="60">
        <f t="shared" si="1"/>
        <v>70.674</v>
      </c>
      <c r="L12" s="60">
        <f t="shared" si="1"/>
        <v>49.453</v>
      </c>
      <c r="M12" s="179">
        <f>SUM(CW12:CY12)</f>
        <v>161.741</v>
      </c>
      <c r="N12" s="59">
        <f>'[1]IRPP2'!K12</f>
        <v>15.939</v>
      </c>
      <c r="O12" s="60">
        <f t="shared" si="2"/>
        <v>177.68</v>
      </c>
      <c r="P12" s="183">
        <f t="shared" si="3"/>
        <v>224.80999999999995</v>
      </c>
      <c r="Q12" s="27"/>
      <c r="R12" s="8"/>
      <c r="S12" s="68">
        <v>284.608</v>
      </c>
      <c r="T12" s="22">
        <f>S12/(S12+'CN11'!W12+'CN11'!X12+'CN11'!Y12)</f>
        <v>0.3096490054192493</v>
      </c>
      <c r="U12" s="152">
        <v>156.46</v>
      </c>
      <c r="V12" s="68">
        <f>S12-U12</f>
        <v>128.148</v>
      </c>
      <c r="W12" s="62">
        <f>V12/(V12+'CN11'!$W12+'CN11'!$X12+'CN11'!$Y12)</f>
        <v>0.16802526908719487</v>
      </c>
      <c r="X12" s="59">
        <f>'CN9'!N13</f>
        <v>17.719</v>
      </c>
      <c r="Y12" s="59">
        <f>AD12+AE12+AF12-AG12-AH12-AI12</f>
        <v>113.80200000000008</v>
      </c>
      <c r="Z12" s="59">
        <f>V12-X12-Y12</f>
        <v>-3.3730000000000757</v>
      </c>
      <c r="AA12" s="163">
        <f t="shared" si="4"/>
        <v>0.1382698130286856</v>
      </c>
      <c r="AB12" s="88">
        <f t="shared" si="4"/>
        <v>0.8880513156662615</v>
      </c>
      <c r="AC12" s="164">
        <f t="shared" si="4"/>
        <v>-0.02632112869494706</v>
      </c>
      <c r="AD12" s="59">
        <v>88.51</v>
      </c>
      <c r="AE12" s="59">
        <v>237.72600000000003</v>
      </c>
      <c r="AF12" s="59">
        <v>0</v>
      </c>
      <c r="AG12" s="59">
        <v>53.147999999999996</v>
      </c>
      <c r="AH12" s="154">
        <v>158.898</v>
      </c>
      <c r="AI12" s="154">
        <v>0.388</v>
      </c>
      <c r="AJ12" s="158">
        <f>V12-AD12-AF12+AG12+AI12</f>
        <v>93.17399999999999</v>
      </c>
      <c r="AK12" s="160">
        <f>X12/AJ12</f>
        <v>0.19017107776847622</v>
      </c>
      <c r="AL12" s="77">
        <f>(AE12-AH12)/AJ12</f>
        <v>0.8460300083714345</v>
      </c>
      <c r="AM12" s="161">
        <f>Z12/AJ12</f>
        <v>-0.03620108613991109</v>
      </c>
      <c r="AN12" s="68">
        <v>29.907</v>
      </c>
      <c r="AO12" s="22">
        <f>AN12/(AN12+'CN11'!AA12+'CN11'!AB12+'CN11'!AC12)</f>
        <v>0.3722878518168125</v>
      </c>
      <c r="AP12" s="152">
        <v>12.101</v>
      </c>
      <c r="AQ12" s="68">
        <f>AN12-AP12</f>
        <v>17.805999999999997</v>
      </c>
      <c r="AR12" s="22">
        <f>AQ12/(AQ12+'CN11'!$AA12+'CN11'!$AB12+'CN11'!$AC12)</f>
        <v>0.26096259819439555</v>
      </c>
      <c r="AS12" s="59">
        <f>'CN9'!O13</f>
        <v>5.333</v>
      </c>
      <c r="AT12" s="59">
        <f>AY12+AZ12+BA12-BB12-BC12-BD12</f>
        <v>-14.978000000000023</v>
      </c>
      <c r="AU12" s="59">
        <f>AQ12-AS12-AT12</f>
        <v>27.451000000000022</v>
      </c>
      <c r="AV12" s="163">
        <f t="shared" si="5"/>
        <v>0.29950578456699994</v>
      </c>
      <c r="AW12" s="88">
        <f t="shared" si="5"/>
        <v>-0.8411771313040562</v>
      </c>
      <c r="AX12" s="88">
        <f t="shared" si="5"/>
        <v>1.5416713467370564</v>
      </c>
      <c r="AY12" s="59">
        <v>195.492</v>
      </c>
      <c r="AZ12" s="59">
        <v>29.722</v>
      </c>
      <c r="BA12" s="59">
        <v>49.991</v>
      </c>
      <c r="BB12" s="59">
        <v>248.911</v>
      </c>
      <c r="BC12" s="154">
        <v>41.257000000000005</v>
      </c>
      <c r="BD12" s="154">
        <v>0.015</v>
      </c>
      <c r="BE12" s="158">
        <f>AQ12-AY12-BA12+BB12+BD12</f>
        <v>21.249000000000038</v>
      </c>
      <c r="BF12" s="160">
        <f>AS12/BE12</f>
        <v>0.25097651654195446</v>
      </c>
      <c r="BG12" s="77">
        <f>(AZ12-BC12)/BE12</f>
        <v>-0.5428490752505992</v>
      </c>
      <c r="BH12" s="161">
        <f>AU12/BE12</f>
        <v>1.291872558708644</v>
      </c>
      <c r="BI12" s="158">
        <f>BE12+BC12</f>
        <v>62.50600000000004</v>
      </c>
      <c r="BJ12" s="160">
        <f>AS12/BI12</f>
        <v>0.0853198092983073</v>
      </c>
      <c r="BK12" s="77">
        <f>AZ12/BI12</f>
        <v>0.4755063513902662</v>
      </c>
      <c r="BL12" s="161">
        <f>(AQ12-AT12-AS12)/BI12</f>
        <v>0.4391738393114262</v>
      </c>
      <c r="BM12" s="68">
        <f>S12+AN12</f>
        <v>314.515</v>
      </c>
      <c r="BN12" s="22">
        <f>BM12/(BM12+'CN11'!$W12+'CN11'!$X12+'CN11'!$Y12+'CN11'!$AA12+'CN11'!$AB12+'CN11'!$AC12)</f>
        <v>0.3146836704473598</v>
      </c>
      <c r="BO12" s="152">
        <f>U12+AP12</f>
        <v>168.561</v>
      </c>
      <c r="BP12" s="68">
        <f>BM12-BO12</f>
        <v>145.95399999999998</v>
      </c>
      <c r="BQ12" s="62">
        <f>BP12/(BP12+'CN11'!$W12+'CN11'!$X12+'CN11'!$Y12)</f>
        <v>0.18700615136640797</v>
      </c>
      <c r="BR12" s="140">
        <f t="shared" si="6"/>
        <v>23.052</v>
      </c>
      <c r="BS12" s="17">
        <f t="shared" si="6"/>
        <v>98.82400000000005</v>
      </c>
      <c r="BT12" s="137">
        <f t="shared" si="6"/>
        <v>24.077999999999946</v>
      </c>
      <c r="BU12" s="163">
        <f t="shared" si="7"/>
        <v>0.15794017293119753</v>
      </c>
      <c r="BV12" s="88">
        <f t="shared" si="7"/>
        <v>0.6770900420680493</v>
      </c>
      <c r="BW12" s="88">
        <f t="shared" si="7"/>
        <v>0.16496978500075332</v>
      </c>
      <c r="BX12" s="59">
        <f t="shared" si="8"/>
        <v>284.002</v>
      </c>
      <c r="BY12" s="59">
        <f t="shared" si="8"/>
        <v>267.44800000000004</v>
      </c>
      <c r="BZ12" s="59">
        <f t="shared" si="8"/>
        <v>49.991</v>
      </c>
      <c r="CA12" s="59">
        <f t="shared" si="8"/>
        <v>302.05899999999997</v>
      </c>
      <c r="CB12" s="154">
        <f t="shared" si="8"/>
        <v>200.155</v>
      </c>
      <c r="CC12" s="154">
        <f t="shared" si="8"/>
        <v>0.403</v>
      </c>
      <c r="CD12" s="158">
        <f>BP12-BX12-BZ12+CA12+CC12</f>
        <v>114.42299999999993</v>
      </c>
      <c r="CE12" s="160">
        <f>BR12/CD12</f>
        <v>0.2014629925801632</v>
      </c>
      <c r="CF12" s="77">
        <f>(BY12-CB12)/CD12</f>
        <v>0.5881072861225459</v>
      </c>
      <c r="CG12" s="161">
        <f>BT12/CD12</f>
        <v>0.2104297212972913</v>
      </c>
      <c r="CH12" s="169">
        <v>86.567</v>
      </c>
      <c r="CI12" s="59">
        <v>42.892</v>
      </c>
      <c r="CJ12" s="59">
        <v>0</v>
      </c>
      <c r="CK12" s="59">
        <v>97.566</v>
      </c>
      <c r="CL12" s="55">
        <v>30.095</v>
      </c>
      <c r="CM12" s="170">
        <v>0.113</v>
      </c>
      <c r="CN12" s="169">
        <v>47.272</v>
      </c>
      <c r="CO12" s="59">
        <v>0</v>
      </c>
      <c r="CP12" s="59">
        <v>0</v>
      </c>
      <c r="CQ12" s="59">
        <v>7.427</v>
      </c>
      <c r="CR12" s="55">
        <v>9.416</v>
      </c>
      <c r="CS12" s="170">
        <v>0.019</v>
      </c>
      <c r="CT12" s="169">
        <v>31.499</v>
      </c>
      <c r="CU12" s="59">
        <v>0</v>
      </c>
      <c r="CV12" s="59">
        <v>0</v>
      </c>
      <c r="CW12" s="59">
        <v>41.614000000000004</v>
      </c>
      <c r="CX12" s="55">
        <v>70.674</v>
      </c>
      <c r="CY12" s="170">
        <v>49.453</v>
      </c>
      <c r="CZ12" s="169">
        <v>0.364</v>
      </c>
      <c r="DA12" s="59">
        <v>0</v>
      </c>
      <c r="DB12" s="59">
        <v>0</v>
      </c>
      <c r="DC12" s="59">
        <v>1.038</v>
      </c>
      <c r="DD12" s="55">
        <v>0</v>
      </c>
      <c r="DE12" s="170">
        <v>0.003</v>
      </c>
    </row>
    <row r="13" spans="1:89" ht="19.5" customHeight="1" thickBot="1">
      <c r="A13" s="10">
        <v>2010</v>
      </c>
      <c r="B13" s="185">
        <f>'CN2'!D12</f>
        <v>158.36008999999999</v>
      </c>
      <c r="C13" s="11">
        <f>'CN9'!B14</f>
        <v>35</v>
      </c>
      <c r="D13" s="230">
        <f aca="true" t="shared" si="9" ref="D13:M13">D12*(1+D32)</f>
        <v>99.19234458479121</v>
      </c>
      <c r="E13" s="185">
        <f t="shared" si="9"/>
        <v>24.167745415208813</v>
      </c>
      <c r="F13" s="203">
        <f t="shared" si="9"/>
        <v>30.357393</v>
      </c>
      <c r="G13" s="230">
        <f t="shared" si="9"/>
        <v>1.7203850000000016</v>
      </c>
      <c r="H13" s="254">
        <f t="shared" si="9"/>
        <v>32.160478999999995</v>
      </c>
      <c r="I13" s="230">
        <f t="shared" si="0"/>
        <v>163.4306015847912</v>
      </c>
      <c r="J13" s="229">
        <f t="shared" si="9"/>
        <v>42.0487140202515</v>
      </c>
      <c r="K13" s="230">
        <f t="shared" si="9"/>
        <v>71.41228467984944</v>
      </c>
      <c r="L13" s="230">
        <f t="shared" si="9"/>
        <v>49.96960288469019</v>
      </c>
      <c r="M13" s="255">
        <f t="shared" si="9"/>
        <v>163.43060158479113</v>
      </c>
      <c r="N13" s="185">
        <f>'[1]IRPP2'!K13</f>
        <v>19.811</v>
      </c>
      <c r="O13" s="230">
        <f t="shared" si="2"/>
        <v>183.24160158479114</v>
      </c>
      <c r="P13" s="228">
        <f t="shared" si="3"/>
        <v>242.40934699999997</v>
      </c>
      <c r="Q13" s="8"/>
      <c r="R13" s="8"/>
      <c r="S13" s="8"/>
      <c r="T13" s="8"/>
      <c r="U13" s="8"/>
      <c r="V13" s="8"/>
      <c r="W13" s="8"/>
      <c r="X13" s="8"/>
      <c r="Y13" s="8"/>
      <c r="Z13" s="8"/>
      <c r="AA13" s="163"/>
      <c r="AB13" s="8"/>
      <c r="AC13" s="8"/>
      <c r="AD13" s="8"/>
      <c r="AE13" s="8"/>
      <c r="AF13" s="8"/>
      <c r="AG13" s="8"/>
      <c r="AH13" s="8"/>
      <c r="CH13" s="153"/>
      <c r="CK13" s="153"/>
    </row>
    <row r="14" spans="1:89" ht="19.5" customHeight="1" thickTop="1">
      <c r="A14" s="396">
        <v>2011</v>
      </c>
      <c r="B14" s="398">
        <f>'CN2'!D13</f>
        <v>172.6124981</v>
      </c>
      <c r="C14" s="401">
        <f>'CN9'!B15</f>
        <v>45</v>
      </c>
      <c r="D14" s="397">
        <f aca="true" t="shared" si="10" ref="D14:H15">D13*(1+D33)</f>
        <v>102.61165410029464</v>
      </c>
      <c r="E14" s="398">
        <f t="shared" si="10"/>
        <v>25.000843999705406</v>
      </c>
      <c r="F14" s="486">
        <f t="shared" si="10"/>
        <v>31.26811479</v>
      </c>
      <c r="G14" s="397">
        <f t="shared" si="10"/>
        <v>1.7719965500000017</v>
      </c>
      <c r="H14" s="497">
        <f t="shared" si="10"/>
        <v>33.125293369999994</v>
      </c>
      <c r="I14" s="397">
        <f>D14+F14+G14+H14</f>
        <v>168.77705881029465</v>
      </c>
      <c r="J14" s="417">
        <f aca="true" t="shared" si="11" ref="J14:M15">J13*(1+J33)</f>
        <v>43.42429269839805</v>
      </c>
      <c r="K14" s="397">
        <f t="shared" si="11"/>
        <v>73.74846114688766</v>
      </c>
      <c r="L14" s="397">
        <f t="shared" si="11"/>
        <v>51.604304965008865</v>
      </c>
      <c r="M14" s="498">
        <f t="shared" si="11"/>
        <v>168.7770588102946</v>
      </c>
      <c r="N14" s="398">
        <f>'[1]IRPP2'!K14</f>
        <v>22.6</v>
      </c>
      <c r="O14" s="397">
        <f>M14+N14</f>
        <v>191.37705881029459</v>
      </c>
      <c r="P14" s="416">
        <f>O14+C14+E14</f>
        <v>261.37790280999997</v>
      </c>
      <c r="Q14" s="8"/>
      <c r="R14" s="8"/>
      <c r="S14" s="8"/>
      <c r="T14" s="8"/>
      <c r="U14" s="8"/>
      <c r="V14" s="8"/>
      <c r="W14" s="8"/>
      <c r="X14" s="8"/>
      <c r="Y14" s="8"/>
      <c r="Z14" s="8"/>
      <c r="AA14" s="8"/>
      <c r="AB14" s="8"/>
      <c r="AC14" s="8"/>
      <c r="AD14" s="8"/>
      <c r="AE14" s="8"/>
      <c r="AF14" s="8"/>
      <c r="AG14" s="8"/>
      <c r="AH14" s="8"/>
      <c r="CH14" s="153"/>
      <c r="CK14" s="153"/>
    </row>
    <row r="15" spans="1:89" ht="19.5" customHeight="1" thickBot="1">
      <c r="A15" s="10">
        <v>2012</v>
      </c>
      <c r="B15" s="185">
        <f>'CN2'!D14</f>
        <v>177.790873043</v>
      </c>
      <c r="C15" s="11">
        <f>'CN9'!B16</f>
        <v>46.35</v>
      </c>
      <c r="D15" s="230">
        <f t="shared" si="10"/>
        <v>105.69000372330349</v>
      </c>
      <c r="E15" s="185">
        <f t="shared" si="10"/>
        <v>25.75086931969657</v>
      </c>
      <c r="F15" s="203">
        <f t="shared" si="10"/>
        <v>32.2061582337</v>
      </c>
      <c r="G15" s="230">
        <f t="shared" si="10"/>
        <v>1.8251564465000019</v>
      </c>
      <c r="H15" s="254">
        <f t="shared" si="10"/>
        <v>34.119052171099995</v>
      </c>
      <c r="I15" s="230">
        <f>D15+F15+G15+H15</f>
        <v>173.84037057460347</v>
      </c>
      <c r="J15" s="229">
        <f t="shared" si="11"/>
        <v>44.72702147934998</v>
      </c>
      <c r="K15" s="230">
        <f t="shared" si="11"/>
        <v>75.96091498129428</v>
      </c>
      <c r="L15" s="230">
        <f t="shared" si="11"/>
        <v>53.15243411395912</v>
      </c>
      <c r="M15" s="255">
        <f t="shared" si="11"/>
        <v>173.84037057460338</v>
      </c>
      <c r="N15" s="185">
        <f>'[1]IRPP2'!K15</f>
        <v>23.278000000000002</v>
      </c>
      <c r="O15" s="230">
        <f>M15+N15</f>
        <v>197.11837057460338</v>
      </c>
      <c r="P15" s="228">
        <f>O15+C15+E15</f>
        <v>269.21923989429996</v>
      </c>
      <c r="Q15" s="8"/>
      <c r="R15" s="8"/>
      <c r="S15" s="8"/>
      <c r="T15" s="8"/>
      <c r="U15" s="8"/>
      <c r="V15" s="8"/>
      <c r="W15" s="8"/>
      <c r="X15" s="8"/>
      <c r="Y15" s="8"/>
      <c r="Z15" s="8"/>
      <c r="AA15" s="8"/>
      <c r="AB15" s="8"/>
      <c r="AC15" s="8"/>
      <c r="AD15" s="8"/>
      <c r="AE15" s="8"/>
      <c r="AF15" s="8"/>
      <c r="AG15" s="8"/>
      <c r="AH15" s="8"/>
      <c r="CH15" s="153"/>
      <c r="CK15" s="153"/>
    </row>
    <row r="16" spans="2:34" ht="9.75" customHeight="1" thickBot="1" thickTop="1">
      <c r="B16" s="12"/>
      <c r="C16" s="12"/>
      <c r="D16" s="12"/>
      <c r="E16" s="12"/>
      <c r="F16" s="12"/>
      <c r="G16" s="12"/>
      <c r="H16" s="12"/>
      <c r="I16" s="12"/>
      <c r="J16" s="12"/>
      <c r="K16" s="12"/>
      <c r="L16" s="12"/>
      <c r="M16" s="12"/>
      <c r="N16" s="12"/>
      <c r="O16" s="12"/>
      <c r="P16" s="12"/>
      <c r="Q16" s="8"/>
      <c r="R16" s="8"/>
      <c r="S16" s="8"/>
      <c r="T16" s="8"/>
      <c r="U16" s="8"/>
      <c r="V16" s="8"/>
      <c r="W16" s="8"/>
      <c r="X16" s="8"/>
      <c r="Y16" s="8"/>
      <c r="Z16" s="8"/>
      <c r="AA16" s="8"/>
      <c r="AB16" s="8"/>
      <c r="AC16" s="8"/>
      <c r="AD16" s="8"/>
      <c r="AE16" s="8"/>
      <c r="AF16" s="8"/>
      <c r="AG16" s="8"/>
      <c r="AH16" s="8"/>
    </row>
    <row r="17" spans="1:34" ht="13.5" thickTop="1">
      <c r="A17" s="412" t="s">
        <v>122</v>
      </c>
      <c r="B17" s="407"/>
      <c r="C17" s="407"/>
      <c r="D17" s="407"/>
      <c r="E17" s="407"/>
      <c r="F17" s="407"/>
      <c r="G17" s="408"/>
      <c r="H17" s="407"/>
      <c r="I17" s="407"/>
      <c r="J17" s="407"/>
      <c r="K17" s="407"/>
      <c r="L17" s="407"/>
      <c r="M17" s="407"/>
      <c r="N17" s="407"/>
      <c r="O17" s="407"/>
      <c r="P17" s="409"/>
      <c r="Q17" s="8"/>
      <c r="R17" s="8"/>
      <c r="S17" s="8"/>
      <c r="T17" s="8"/>
      <c r="U17" s="8"/>
      <c r="V17" s="8"/>
      <c r="W17" s="8"/>
      <c r="X17" s="8"/>
      <c r="Y17" s="8"/>
      <c r="Z17" s="8"/>
      <c r="AA17" s="8"/>
      <c r="AB17" s="8"/>
      <c r="AC17" s="8"/>
      <c r="AD17" s="8"/>
      <c r="AE17" s="8"/>
      <c r="AF17" s="8"/>
      <c r="AG17" s="8"/>
      <c r="AH17" s="8"/>
    </row>
    <row r="18" spans="1:34" ht="12.75">
      <c r="A18" s="93" t="s">
        <v>28</v>
      </c>
      <c r="B18" s="405"/>
      <c r="C18" s="405"/>
      <c r="D18" s="405"/>
      <c r="E18" s="405"/>
      <c r="F18" s="405"/>
      <c r="G18" s="425"/>
      <c r="H18" s="405"/>
      <c r="I18" s="405"/>
      <c r="J18" s="405"/>
      <c r="K18" s="405"/>
      <c r="L18" s="405"/>
      <c r="M18" s="405"/>
      <c r="N18" s="405"/>
      <c r="O18" s="405"/>
      <c r="P18" s="426"/>
      <c r="Q18" s="8"/>
      <c r="R18" s="8"/>
      <c r="S18" s="8"/>
      <c r="T18" s="8"/>
      <c r="U18" s="8"/>
      <c r="V18" s="8"/>
      <c r="W18" s="8"/>
      <c r="X18" s="8"/>
      <c r="Y18" s="8"/>
      <c r="Z18" s="8"/>
      <c r="AA18" s="8"/>
      <c r="AB18" s="8"/>
      <c r="AC18" s="8"/>
      <c r="AD18" s="8"/>
      <c r="AE18" s="8"/>
      <c r="AF18" s="8"/>
      <c r="AG18" s="8"/>
      <c r="AH18" s="8"/>
    </row>
    <row r="19" spans="1:34" ht="13.5" thickBot="1">
      <c r="A19" s="404" t="s">
        <v>508</v>
      </c>
      <c r="B19" s="410"/>
      <c r="C19" s="410"/>
      <c r="D19" s="410"/>
      <c r="E19" s="410"/>
      <c r="F19" s="410"/>
      <c r="G19" s="410"/>
      <c r="H19" s="410"/>
      <c r="I19" s="410"/>
      <c r="J19" s="410"/>
      <c r="K19" s="410"/>
      <c r="L19" s="410"/>
      <c r="M19" s="410"/>
      <c r="N19" s="410"/>
      <c r="O19" s="410"/>
      <c r="P19" s="411"/>
      <c r="Q19" s="8"/>
      <c r="R19" s="8"/>
      <c r="S19" s="8"/>
      <c r="T19" s="8"/>
      <c r="U19" s="8"/>
      <c r="V19" s="8"/>
      <c r="W19" s="8"/>
      <c r="X19" s="8"/>
      <c r="Y19" s="8"/>
      <c r="Z19" s="8"/>
      <c r="AA19" s="8"/>
      <c r="AB19" s="8"/>
      <c r="AC19" s="8"/>
      <c r="AD19" s="8"/>
      <c r="AE19" s="8"/>
      <c r="AF19" s="8"/>
      <c r="AG19" s="8"/>
      <c r="AH19" s="8"/>
    </row>
    <row r="20" spans="1:34" ht="14.25" thickBot="1" thickTop="1">
      <c r="A20" s="28"/>
      <c r="B20" s="12"/>
      <c r="C20" s="12"/>
      <c r="D20" s="12"/>
      <c r="E20" s="12"/>
      <c r="F20" s="12"/>
      <c r="G20" s="12"/>
      <c r="H20" s="12"/>
      <c r="I20" s="12"/>
      <c r="J20" s="12"/>
      <c r="K20" s="12"/>
      <c r="L20" s="12"/>
      <c r="M20" s="12"/>
      <c r="N20" s="12"/>
      <c r="O20" s="12"/>
      <c r="P20" s="12"/>
      <c r="Q20" s="8"/>
      <c r="R20" s="8"/>
      <c r="S20" s="8"/>
      <c r="T20" s="8"/>
      <c r="U20" s="8"/>
      <c r="V20" s="8"/>
      <c r="W20" s="8"/>
      <c r="X20" s="8"/>
      <c r="Y20" s="8"/>
      <c r="Z20" s="8"/>
      <c r="AA20" s="8"/>
      <c r="AB20" s="8"/>
      <c r="AC20" s="8"/>
      <c r="AD20" s="8"/>
      <c r="AE20" s="8"/>
      <c r="AF20" s="8"/>
      <c r="AG20" s="8"/>
      <c r="AH20" s="8"/>
    </row>
    <row r="21" spans="1:34" ht="13.5" thickTop="1">
      <c r="A21" s="603" t="s">
        <v>0</v>
      </c>
      <c r="B21" s="604"/>
      <c r="C21" s="604"/>
      <c r="D21" s="604"/>
      <c r="E21" s="604"/>
      <c r="F21" s="604"/>
      <c r="G21" s="604"/>
      <c r="H21" s="604"/>
      <c r="I21" s="604"/>
      <c r="J21" s="604"/>
      <c r="K21" s="604"/>
      <c r="L21" s="604"/>
      <c r="M21" s="604"/>
      <c r="N21" s="604"/>
      <c r="O21" s="604"/>
      <c r="P21" s="605"/>
      <c r="Q21" s="8"/>
      <c r="R21" s="8"/>
      <c r="S21" s="8"/>
      <c r="T21" s="8"/>
      <c r="U21" s="8"/>
      <c r="V21" s="8"/>
      <c r="W21" s="8"/>
      <c r="X21" s="8"/>
      <c r="Y21" s="8"/>
      <c r="Z21" s="8"/>
      <c r="AA21" s="8"/>
      <c r="AB21" s="8"/>
      <c r="AC21" s="8"/>
      <c r="AD21" s="8"/>
      <c r="AE21" s="8"/>
      <c r="AF21" s="8"/>
      <c r="AG21" s="8"/>
      <c r="AH21" s="8"/>
    </row>
    <row r="22" spans="1:34" ht="12.75">
      <c r="A22" s="672"/>
      <c r="B22" s="607"/>
      <c r="C22" s="607"/>
      <c r="D22" s="607"/>
      <c r="E22" s="607"/>
      <c r="F22" s="607"/>
      <c r="G22" s="607"/>
      <c r="H22" s="607"/>
      <c r="I22" s="607"/>
      <c r="J22" s="607"/>
      <c r="K22" s="607"/>
      <c r="L22" s="607"/>
      <c r="M22" s="607"/>
      <c r="N22" s="607"/>
      <c r="O22" s="607"/>
      <c r="P22" s="608"/>
      <c r="Q22" s="8"/>
      <c r="R22" s="8"/>
      <c r="S22" s="8"/>
      <c r="T22" s="8"/>
      <c r="U22" s="8"/>
      <c r="V22" s="8"/>
      <c r="W22" s="8"/>
      <c r="X22" s="8"/>
      <c r="Y22" s="8"/>
      <c r="Z22" s="8"/>
      <c r="AA22" s="8"/>
      <c r="AB22" s="8"/>
      <c r="AC22" s="8"/>
      <c r="AD22" s="8"/>
      <c r="AE22" s="8"/>
      <c r="AF22" s="8"/>
      <c r="AG22" s="8"/>
      <c r="AH22" s="8"/>
    </row>
    <row r="23" spans="1:34" ht="12.75">
      <c r="A23" s="672"/>
      <c r="B23" s="607"/>
      <c r="C23" s="607"/>
      <c r="D23" s="607"/>
      <c r="E23" s="607"/>
      <c r="F23" s="607"/>
      <c r="G23" s="607"/>
      <c r="H23" s="607"/>
      <c r="I23" s="607"/>
      <c r="J23" s="607"/>
      <c r="K23" s="607"/>
      <c r="L23" s="607"/>
      <c r="M23" s="607"/>
      <c r="N23" s="607"/>
      <c r="O23" s="607"/>
      <c r="P23" s="608"/>
      <c r="Q23" s="8"/>
      <c r="R23" s="8"/>
      <c r="S23" s="8"/>
      <c r="T23" s="8"/>
      <c r="U23" s="8"/>
      <c r="V23" s="8"/>
      <c r="W23" s="8"/>
      <c r="X23" s="8"/>
      <c r="Y23" s="8"/>
      <c r="Z23" s="8"/>
      <c r="AA23" s="8"/>
      <c r="AB23" s="8"/>
      <c r="AC23" s="8"/>
      <c r="AD23" s="8"/>
      <c r="AE23" s="8"/>
      <c r="AF23" s="8"/>
      <c r="AG23" s="8"/>
      <c r="AH23" s="8"/>
    </row>
    <row r="24" spans="1:34" ht="12.75">
      <c r="A24" s="672"/>
      <c r="B24" s="607"/>
      <c r="C24" s="607"/>
      <c r="D24" s="607"/>
      <c r="E24" s="607"/>
      <c r="F24" s="607"/>
      <c r="G24" s="607"/>
      <c r="H24" s="607"/>
      <c r="I24" s="607"/>
      <c r="J24" s="607"/>
      <c r="K24" s="607"/>
      <c r="L24" s="607"/>
      <c r="M24" s="607"/>
      <c r="N24" s="607"/>
      <c r="O24" s="607"/>
      <c r="P24" s="608"/>
      <c r="Q24" s="8"/>
      <c r="R24" s="8"/>
      <c r="S24" s="8"/>
      <c r="T24" s="8"/>
      <c r="U24" s="8"/>
      <c r="V24" s="8"/>
      <c r="W24" s="8"/>
      <c r="X24" s="8"/>
      <c r="Y24" s="8"/>
      <c r="Z24" s="8"/>
      <c r="AA24" s="8"/>
      <c r="AB24" s="8"/>
      <c r="AC24" s="8"/>
      <c r="AD24" s="8"/>
      <c r="AE24" s="8"/>
      <c r="AF24" s="8"/>
      <c r="AG24" s="8"/>
      <c r="AH24" s="8"/>
    </row>
    <row r="25" spans="1:34" ht="12.75">
      <c r="A25" s="672"/>
      <c r="B25" s="607"/>
      <c r="C25" s="607"/>
      <c r="D25" s="607"/>
      <c r="E25" s="607"/>
      <c r="F25" s="607"/>
      <c r="G25" s="607"/>
      <c r="H25" s="607"/>
      <c r="I25" s="607"/>
      <c r="J25" s="607"/>
      <c r="K25" s="607"/>
      <c r="L25" s="607"/>
      <c r="M25" s="607"/>
      <c r="N25" s="607"/>
      <c r="O25" s="607"/>
      <c r="P25" s="608"/>
      <c r="Q25" s="8"/>
      <c r="R25" s="8"/>
      <c r="S25" s="8"/>
      <c r="T25" s="8"/>
      <c r="U25" s="8"/>
      <c r="V25" s="8"/>
      <c r="W25" s="8"/>
      <c r="X25" s="8"/>
      <c r="Y25" s="8"/>
      <c r="Z25" s="8"/>
      <c r="AA25" s="8"/>
      <c r="AB25" s="8"/>
      <c r="AC25" s="8"/>
      <c r="AD25" s="8"/>
      <c r="AE25" s="8"/>
      <c r="AF25" s="8"/>
      <c r="AG25" s="8"/>
      <c r="AH25" s="8"/>
    </row>
    <row r="26" spans="1:34" ht="12.75">
      <c r="A26" s="672"/>
      <c r="B26" s="607"/>
      <c r="C26" s="607"/>
      <c r="D26" s="607"/>
      <c r="E26" s="607"/>
      <c r="F26" s="607"/>
      <c r="G26" s="607"/>
      <c r="H26" s="607"/>
      <c r="I26" s="607"/>
      <c r="J26" s="607"/>
      <c r="K26" s="607"/>
      <c r="L26" s="607"/>
      <c r="M26" s="607"/>
      <c r="N26" s="607"/>
      <c r="O26" s="607"/>
      <c r="P26" s="608"/>
      <c r="Q26" s="8"/>
      <c r="R26" s="8"/>
      <c r="S26" s="8"/>
      <c r="T26" s="8"/>
      <c r="U26" s="8"/>
      <c r="V26" s="8"/>
      <c r="W26" s="8"/>
      <c r="X26" s="8"/>
      <c r="Y26" s="8"/>
      <c r="Z26" s="8"/>
      <c r="AA26" s="8"/>
      <c r="AB26" s="8"/>
      <c r="AC26" s="8"/>
      <c r="AD26" s="8"/>
      <c r="AE26" s="8"/>
      <c r="AF26" s="8"/>
      <c r="AG26" s="8"/>
      <c r="AH26" s="8"/>
    </row>
    <row r="27" spans="1:34" ht="12.75">
      <c r="A27" s="672"/>
      <c r="B27" s="607"/>
      <c r="C27" s="607"/>
      <c r="D27" s="607"/>
      <c r="E27" s="607"/>
      <c r="F27" s="607"/>
      <c r="G27" s="607"/>
      <c r="H27" s="607"/>
      <c r="I27" s="607"/>
      <c r="J27" s="607"/>
      <c r="K27" s="607"/>
      <c r="L27" s="607"/>
      <c r="M27" s="607"/>
      <c r="N27" s="607"/>
      <c r="O27" s="607"/>
      <c r="P27" s="608"/>
      <c r="Q27" s="8"/>
      <c r="R27" s="8"/>
      <c r="S27" s="8"/>
      <c r="T27" s="8"/>
      <c r="U27" s="8"/>
      <c r="V27" s="8"/>
      <c r="W27" s="8"/>
      <c r="X27" s="8"/>
      <c r="Y27" s="8"/>
      <c r="Z27" s="8"/>
      <c r="AA27" s="8"/>
      <c r="AB27" s="8"/>
      <c r="AC27" s="8"/>
      <c r="AD27" s="8"/>
      <c r="AE27" s="8"/>
      <c r="AF27" s="8"/>
      <c r="AG27" s="8"/>
      <c r="AH27" s="8"/>
    </row>
    <row r="28" spans="1:34" ht="13.5" thickBot="1">
      <c r="A28" s="601"/>
      <c r="B28" s="636"/>
      <c r="C28" s="636"/>
      <c r="D28" s="636"/>
      <c r="E28" s="636"/>
      <c r="F28" s="636"/>
      <c r="G28" s="636"/>
      <c r="H28" s="636"/>
      <c r="I28" s="636"/>
      <c r="J28" s="636"/>
      <c r="K28" s="636"/>
      <c r="L28" s="636"/>
      <c r="M28" s="636"/>
      <c r="N28" s="636"/>
      <c r="O28" s="636"/>
      <c r="P28" s="637"/>
      <c r="Q28" s="8"/>
      <c r="R28" s="8"/>
      <c r="S28" s="8"/>
      <c r="T28" s="8"/>
      <c r="U28" s="8"/>
      <c r="V28" s="8"/>
      <c r="W28" s="8"/>
      <c r="X28" s="8"/>
      <c r="Y28" s="8"/>
      <c r="Z28" s="8"/>
      <c r="AA28" s="8"/>
      <c r="AB28" s="8"/>
      <c r="AC28" s="8"/>
      <c r="AD28" s="8"/>
      <c r="AE28" s="8"/>
      <c r="AF28" s="8"/>
      <c r="AG28" s="8"/>
      <c r="AH28" s="8"/>
    </row>
    <row r="29" spans="1:34" ht="13.5" thickTop="1">
      <c r="A29" s="28" t="s">
        <v>39</v>
      </c>
      <c r="B29" s="12"/>
      <c r="C29" s="12"/>
      <c r="D29" s="12"/>
      <c r="E29" s="12"/>
      <c r="F29" s="12"/>
      <c r="G29" s="12"/>
      <c r="H29" s="12"/>
      <c r="I29" s="12"/>
      <c r="J29" s="12"/>
      <c r="K29" s="12"/>
      <c r="L29" s="12"/>
      <c r="M29" s="12"/>
      <c r="N29" s="12"/>
      <c r="O29" s="12"/>
      <c r="P29" s="12"/>
      <c r="Q29" s="8"/>
      <c r="R29" s="8"/>
      <c r="S29" s="8"/>
      <c r="T29" s="8"/>
      <c r="U29" s="8"/>
      <c r="V29" s="8"/>
      <c r="W29" s="8"/>
      <c r="X29" s="8"/>
      <c r="Y29" s="8"/>
      <c r="Z29" s="8"/>
      <c r="AA29" s="8"/>
      <c r="AB29" s="8"/>
      <c r="AC29" s="8"/>
      <c r="AD29" s="8"/>
      <c r="AE29" s="8"/>
      <c r="AF29" s="8"/>
      <c r="AG29" s="8"/>
      <c r="AH29" s="8"/>
    </row>
    <row r="30" spans="1:34" ht="12.75">
      <c r="A30" s="28" t="s">
        <v>386</v>
      </c>
      <c r="B30" s="12"/>
      <c r="C30" s="12"/>
      <c r="D30" s="12"/>
      <c r="E30" s="12"/>
      <c r="F30" s="12"/>
      <c r="G30" s="12"/>
      <c r="H30" s="12"/>
      <c r="I30" s="12"/>
      <c r="J30" s="12"/>
      <c r="K30" s="12"/>
      <c r="L30" s="12"/>
      <c r="M30" s="12"/>
      <c r="N30" s="12"/>
      <c r="O30" s="12"/>
      <c r="P30" s="12"/>
      <c r="Q30" s="8"/>
      <c r="R30" s="8"/>
      <c r="S30" s="8"/>
      <c r="T30" s="8"/>
      <c r="U30" s="8"/>
      <c r="V30" s="8"/>
      <c r="W30" s="8"/>
      <c r="X30" s="8"/>
      <c r="Y30" s="8"/>
      <c r="Z30" s="8"/>
      <c r="AA30" s="8"/>
      <c r="AB30" s="8"/>
      <c r="AC30" s="8"/>
      <c r="AD30" s="8"/>
      <c r="AE30" s="8"/>
      <c r="AF30" s="8"/>
      <c r="AG30" s="8"/>
      <c r="AH30" s="8"/>
    </row>
    <row r="31" spans="2:34" ht="13.5" thickBot="1">
      <c r="B31" s="12"/>
      <c r="C31" s="12"/>
      <c r="D31" s="12"/>
      <c r="E31" s="12"/>
      <c r="F31" s="12"/>
      <c r="G31" s="12"/>
      <c r="H31" s="12"/>
      <c r="I31" s="12"/>
      <c r="J31" s="12"/>
      <c r="K31" s="12"/>
      <c r="L31" s="12"/>
      <c r="M31" s="12"/>
      <c r="N31" s="12"/>
      <c r="O31" s="12"/>
      <c r="P31" s="12"/>
      <c r="Q31" s="8"/>
      <c r="R31" s="8"/>
      <c r="S31" s="8"/>
      <c r="T31" s="8"/>
      <c r="U31" s="8"/>
      <c r="V31" s="8"/>
      <c r="W31" s="8"/>
      <c r="X31" s="8"/>
      <c r="Y31" s="8"/>
      <c r="Z31" s="8"/>
      <c r="AA31" s="8"/>
      <c r="AB31" s="8"/>
      <c r="AC31" s="8"/>
      <c r="AD31" s="8"/>
      <c r="AE31" s="8"/>
      <c r="AF31" s="8"/>
      <c r="AG31" s="8"/>
      <c r="AH31" s="8"/>
    </row>
    <row r="32" spans="1:34" ht="14.25" thickBot="1" thickTop="1">
      <c r="A32" s="194">
        <v>2010</v>
      </c>
      <c r="B32" s="195">
        <f aca="true" t="shared" si="12" ref="B32:C34">B13/B12-1</f>
        <v>0.08499999999999996</v>
      </c>
      <c r="C32" s="195">
        <f t="shared" si="12"/>
        <v>0.5183064376192956</v>
      </c>
      <c r="D32" s="195">
        <f aca="true" t="shared" si="13" ref="D32:E34">($B13-$C13)/($B12-$C12)-1</f>
        <v>0.003727278644773957</v>
      </c>
      <c r="E32" s="195">
        <f t="shared" si="13"/>
        <v>0.003727278644773957</v>
      </c>
      <c r="F32" s="195">
        <f>'CN1'!$B18</f>
        <v>0.021</v>
      </c>
      <c r="G32" s="195">
        <f>'CN1'!$B18</f>
        <v>0.021</v>
      </c>
      <c r="H32" s="195">
        <f>'CN1'!$B18</f>
        <v>0.021</v>
      </c>
      <c r="I32" s="195">
        <f>I13/I12-1</f>
        <v>0.010446340660630993</v>
      </c>
      <c r="J32" s="195">
        <f>I32</f>
        <v>0.010446340660630993</v>
      </c>
      <c r="K32" s="195">
        <f>I32</f>
        <v>0.010446340660630993</v>
      </c>
      <c r="L32" s="195">
        <f>I32</f>
        <v>0.010446340660630993</v>
      </c>
      <c r="M32" s="195">
        <f>I32</f>
        <v>0.010446340660630993</v>
      </c>
      <c r="N32" s="195">
        <f aca="true" t="shared" si="14" ref="N32:P34">N13/N12-1</f>
        <v>0.2429261559696343</v>
      </c>
      <c r="O32" s="195">
        <f t="shared" si="14"/>
        <v>0.031301224587973575</v>
      </c>
      <c r="P32" s="195">
        <f t="shared" si="14"/>
        <v>0.07828542769449776</v>
      </c>
      <c r="Q32" s="197"/>
      <c r="R32" s="8"/>
      <c r="S32" s="8"/>
      <c r="T32" s="8"/>
      <c r="U32" s="8"/>
      <c r="V32" s="8"/>
      <c r="W32" s="8"/>
      <c r="X32" s="8"/>
      <c r="Y32" s="8"/>
      <c r="Z32" s="8"/>
      <c r="AA32" s="8"/>
      <c r="AB32" s="8"/>
      <c r="AC32" s="8"/>
      <c r="AD32" s="8"/>
      <c r="AE32" s="8"/>
      <c r="AF32" s="8"/>
      <c r="AG32" s="8"/>
      <c r="AH32" s="8"/>
    </row>
    <row r="33" spans="1:34" ht="14.25" thickBot="1" thickTop="1">
      <c r="A33" s="194">
        <v>2011</v>
      </c>
      <c r="B33" s="195">
        <f t="shared" si="12"/>
        <v>0.09000000000000008</v>
      </c>
      <c r="C33" s="195">
        <f t="shared" si="12"/>
        <v>0.2857142857142858</v>
      </c>
      <c r="D33" s="195">
        <f t="shared" si="13"/>
        <v>0.03447150614108674</v>
      </c>
      <c r="E33" s="195">
        <f t="shared" si="13"/>
        <v>0.03447150614108674</v>
      </c>
      <c r="F33" s="195">
        <f>'CN1'!$B19</f>
        <v>0.03</v>
      </c>
      <c r="G33" s="195">
        <f>'CN1'!$B19</f>
        <v>0.03</v>
      </c>
      <c r="H33" s="195">
        <f>'CN1'!$B19</f>
        <v>0.03</v>
      </c>
      <c r="I33" s="195">
        <f>I14/I13-1</f>
        <v>0.03271392978829368</v>
      </c>
      <c r="J33" s="195">
        <f>I33</f>
        <v>0.03271392978829368</v>
      </c>
      <c r="K33" s="195">
        <f>I33</f>
        <v>0.03271392978829368</v>
      </c>
      <c r="L33" s="195">
        <f>I33</f>
        <v>0.03271392978829368</v>
      </c>
      <c r="M33" s="195">
        <f>I33</f>
        <v>0.03271392978829368</v>
      </c>
      <c r="N33" s="195">
        <f t="shared" si="14"/>
        <v>0.1407803745393974</v>
      </c>
      <c r="O33" s="195">
        <f t="shared" si="14"/>
        <v>0.044397435708609656</v>
      </c>
      <c r="P33" s="195">
        <f t="shared" si="14"/>
        <v>0.07825010068609273</v>
      </c>
      <c r="Q33" s="8"/>
      <c r="R33" s="8"/>
      <c r="S33" s="8"/>
      <c r="T33" s="8"/>
      <c r="U33" s="8"/>
      <c r="V33" s="8"/>
      <c r="W33" s="8"/>
      <c r="X33" s="8"/>
      <c r="Y33" s="8"/>
      <c r="Z33" s="8"/>
      <c r="AA33" s="8"/>
      <c r="AB33" s="8"/>
      <c r="AC33" s="8"/>
      <c r="AD33" s="8"/>
      <c r="AE33" s="8"/>
      <c r="AF33" s="8"/>
      <c r="AG33" s="8"/>
      <c r="AH33" s="8"/>
    </row>
    <row r="34" spans="1:34" ht="14.25" thickBot="1" thickTop="1">
      <c r="A34" s="194">
        <v>2012</v>
      </c>
      <c r="B34" s="195">
        <f t="shared" si="12"/>
        <v>0.030000000000000027</v>
      </c>
      <c r="C34" s="195">
        <f t="shared" si="12"/>
        <v>0.030000000000000027</v>
      </c>
      <c r="D34" s="195">
        <f t="shared" si="13"/>
        <v>0.030000000000000027</v>
      </c>
      <c r="E34" s="195">
        <f t="shared" si="13"/>
        <v>0.030000000000000027</v>
      </c>
      <c r="F34" s="195">
        <f>'CN1'!$B20</f>
        <v>0.03</v>
      </c>
      <c r="G34" s="195">
        <f>'CN1'!$B20</f>
        <v>0.03</v>
      </c>
      <c r="H34" s="195">
        <f>'CN1'!$B20</f>
        <v>0.03</v>
      </c>
      <c r="I34" s="195">
        <f>I15/I14-1</f>
        <v>0.029999999999999805</v>
      </c>
      <c r="J34" s="195">
        <f>I34</f>
        <v>0.029999999999999805</v>
      </c>
      <c r="K34" s="195">
        <f>I34</f>
        <v>0.029999999999999805</v>
      </c>
      <c r="L34" s="195">
        <f>I34</f>
        <v>0.029999999999999805</v>
      </c>
      <c r="M34" s="195">
        <f>I34</f>
        <v>0.029999999999999805</v>
      </c>
      <c r="N34" s="195">
        <f t="shared" si="14"/>
        <v>0.030000000000000027</v>
      </c>
      <c r="O34" s="195">
        <f t="shared" si="14"/>
        <v>0.029999999999999805</v>
      </c>
      <c r="P34" s="195">
        <f t="shared" si="14"/>
        <v>0.030000000000000027</v>
      </c>
      <c r="Q34" s="8"/>
      <c r="R34" s="8"/>
      <c r="S34" s="8"/>
      <c r="T34" s="8"/>
      <c r="U34" s="8"/>
      <c r="V34" s="8"/>
      <c r="W34" s="8"/>
      <c r="X34" s="8"/>
      <c r="Y34" s="8"/>
      <c r="Z34" s="8"/>
      <c r="AA34" s="8"/>
      <c r="AB34" s="8"/>
      <c r="AC34" s="8"/>
      <c r="AD34" s="8"/>
      <c r="AE34" s="8"/>
      <c r="AF34" s="8"/>
      <c r="AG34" s="8"/>
      <c r="AH34" s="8"/>
    </row>
    <row r="35" spans="2:34" ht="13.5" thickTop="1">
      <c r="B35" s="12"/>
      <c r="C35" s="12"/>
      <c r="D35" s="12"/>
      <c r="E35" s="12"/>
      <c r="F35" s="12"/>
      <c r="G35" s="12"/>
      <c r="H35" s="12"/>
      <c r="I35" s="12"/>
      <c r="J35" s="12"/>
      <c r="K35" s="12"/>
      <c r="L35" s="12"/>
      <c r="M35" s="12"/>
      <c r="N35" s="12"/>
      <c r="O35" s="12"/>
      <c r="P35" s="12"/>
      <c r="Q35" s="8"/>
      <c r="R35" s="8"/>
      <c r="S35" s="8"/>
      <c r="T35" s="8"/>
      <c r="U35" s="8"/>
      <c r="V35" s="8"/>
      <c r="W35" s="8"/>
      <c r="X35" s="8"/>
      <c r="Y35" s="8"/>
      <c r="Z35" s="8"/>
      <c r="AA35" s="8"/>
      <c r="AB35" s="8"/>
      <c r="AC35" s="8"/>
      <c r="AD35" s="8"/>
      <c r="AE35" s="8"/>
      <c r="AF35" s="8"/>
      <c r="AG35" s="8"/>
      <c r="AH35" s="8"/>
    </row>
    <row r="36" spans="2:34" ht="12.75">
      <c r="B36" s="12"/>
      <c r="C36" s="12"/>
      <c r="D36" s="12"/>
      <c r="E36" s="12"/>
      <c r="F36" s="12"/>
      <c r="G36" s="12"/>
      <c r="H36" s="12"/>
      <c r="I36" s="12"/>
      <c r="J36" s="12"/>
      <c r="K36" s="12"/>
      <c r="L36" s="12"/>
      <c r="M36" s="12"/>
      <c r="N36" s="12"/>
      <c r="O36" s="12"/>
      <c r="P36" s="12"/>
      <c r="Q36" s="8"/>
      <c r="R36" s="8"/>
      <c r="S36" s="8"/>
      <c r="T36" s="8"/>
      <c r="U36" s="8"/>
      <c r="V36" s="8"/>
      <c r="W36" s="8"/>
      <c r="X36" s="8"/>
      <c r="Y36" s="8"/>
      <c r="Z36" s="8"/>
      <c r="AA36" s="8"/>
      <c r="AB36" s="8"/>
      <c r="AC36" s="8"/>
      <c r="AD36" s="8"/>
      <c r="AE36" s="8"/>
      <c r="AF36" s="8"/>
      <c r="AG36" s="8"/>
      <c r="AH36" s="8"/>
    </row>
    <row r="37" spans="2:34" ht="12.75">
      <c r="B37" s="12"/>
      <c r="C37" s="12"/>
      <c r="D37" s="12"/>
      <c r="E37" s="12"/>
      <c r="F37" s="12"/>
      <c r="G37" s="12"/>
      <c r="H37" s="12"/>
      <c r="I37" s="12"/>
      <c r="J37" s="12"/>
      <c r="K37" s="12"/>
      <c r="L37" s="12"/>
      <c r="M37" s="12"/>
      <c r="N37" s="12"/>
      <c r="O37" s="12"/>
      <c r="P37" s="12"/>
      <c r="Q37" s="8"/>
      <c r="R37" s="8"/>
      <c r="S37" s="8"/>
      <c r="T37" s="8"/>
      <c r="U37" s="8"/>
      <c r="V37" s="8"/>
      <c r="W37" s="8"/>
      <c r="X37" s="8"/>
      <c r="Y37" s="8"/>
      <c r="Z37" s="8"/>
      <c r="AA37" s="8"/>
      <c r="AB37" s="8"/>
      <c r="AC37" s="8"/>
      <c r="AD37" s="8"/>
      <c r="AE37" s="8"/>
      <c r="AF37" s="8"/>
      <c r="AG37" s="8"/>
      <c r="AH37" s="8"/>
    </row>
    <row r="38" spans="2:34" ht="12.75">
      <c r="B38" s="12"/>
      <c r="C38" s="12"/>
      <c r="D38" s="12"/>
      <c r="E38" s="12"/>
      <c r="F38" s="12"/>
      <c r="G38" s="12"/>
      <c r="H38" s="12"/>
      <c r="I38" s="12"/>
      <c r="J38" s="12"/>
      <c r="K38" s="12"/>
      <c r="L38" s="12"/>
      <c r="M38" s="12"/>
      <c r="N38" s="12"/>
      <c r="O38" s="12"/>
      <c r="P38" s="12"/>
      <c r="Q38" s="8"/>
      <c r="R38" s="8"/>
      <c r="S38" s="8"/>
      <c r="T38" s="8"/>
      <c r="U38" s="8"/>
      <c r="V38" s="8"/>
      <c r="W38" s="8"/>
      <c r="X38" s="8"/>
      <c r="Y38" s="8"/>
      <c r="Z38" s="8"/>
      <c r="AA38" s="8"/>
      <c r="AB38" s="8"/>
      <c r="AC38" s="8"/>
      <c r="AD38" s="8"/>
      <c r="AE38" s="8"/>
      <c r="AF38" s="8"/>
      <c r="AG38" s="8"/>
      <c r="AH38" s="8"/>
    </row>
    <row r="39" spans="2:34" ht="12.75">
      <c r="B39" s="12"/>
      <c r="C39" s="12"/>
      <c r="D39" s="12"/>
      <c r="E39" s="12"/>
      <c r="F39" s="12"/>
      <c r="G39" s="12"/>
      <c r="H39" s="12"/>
      <c r="I39" s="12"/>
      <c r="J39" s="12"/>
      <c r="K39" s="12"/>
      <c r="L39" s="12"/>
      <c r="M39" s="12"/>
      <c r="N39" s="12"/>
      <c r="O39" s="12"/>
      <c r="P39" s="12"/>
      <c r="Q39" s="8"/>
      <c r="R39" s="8"/>
      <c r="S39" s="8"/>
      <c r="T39" s="8"/>
      <c r="U39" s="8"/>
      <c r="V39" s="8"/>
      <c r="W39" s="8"/>
      <c r="X39" s="8"/>
      <c r="Y39" s="8"/>
      <c r="Z39" s="8"/>
      <c r="AA39" s="8"/>
      <c r="AB39" s="8"/>
      <c r="AC39" s="8"/>
      <c r="AD39" s="8"/>
      <c r="AE39" s="8"/>
      <c r="AF39" s="8"/>
      <c r="AG39" s="8"/>
      <c r="AH39" s="8"/>
    </row>
    <row r="40" spans="2:34" ht="12.75">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row>
    <row r="41" spans="2:34" ht="12.75">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2:34" ht="12.75">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2:34" ht="12.7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2:34" ht="12.75">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2:34" ht="12.75">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2:34" ht="12.75">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2:34" ht="12.7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row>
    <row r="48" spans="2:34" ht="12.75">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row>
    <row r="49" spans="2:34" ht="12.7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row>
    <row r="50" spans="2:34" ht="12.75">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row>
    <row r="51" spans="2:34" ht="12.75">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row>
    <row r="52" spans="2:34" ht="12.75">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row>
    <row r="53" spans="2:34" ht="12.75">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row>
    <row r="54" spans="2:34" ht="12.75">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row>
    <row r="55" spans="2:34" ht="12.75">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row>
    <row r="56" spans="2:34" ht="12.75">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row>
    <row r="57" spans="2:34" ht="12.75">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row>
    <row r="58" spans="2:34" ht="12.75">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row>
    <row r="59" spans="2:34" ht="12.75">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row>
    <row r="60" spans="2:34" ht="12.75">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row>
    <row r="61" spans="2:34" ht="12.75">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row>
    <row r="62" spans="2:34" ht="12.75">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row>
    <row r="63" spans="2:34" ht="12.7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row>
    <row r="64" spans="2:34" ht="12.75">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row>
    <row r="65" spans="2:34" ht="12.75">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row>
    <row r="66" spans="2:34" ht="12.75">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row>
    <row r="67" spans="2:34" ht="12.75">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row>
    <row r="68" spans="2:34" ht="12.7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row>
    <row r="69" spans="2:34" ht="12.75">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row>
    <row r="70" spans="2:34" ht="12.75">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row>
    <row r="71" spans="2:34" ht="12.75">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row>
    <row r="72" spans="2:34" ht="12.75">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row>
    <row r="73" spans="2:34" ht="12.75">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row>
    <row r="74" spans="2:34" ht="12.75">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row>
    <row r="75" spans="2:34" ht="12.75">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row>
    <row r="76" spans="2:34" ht="12.75">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row>
    <row r="77" spans="2:34" ht="12.75">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row>
    <row r="78" spans="2:34" ht="12.75">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row>
    <row r="79" spans="2:34" ht="12.75">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row>
    <row r="80" spans="2:34" ht="12.75">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row>
    <row r="81" spans="2:34" ht="12.75">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row>
    <row r="82" spans="2:34" ht="12.75">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row>
    <row r="83" spans="2:34" ht="12.75">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row>
    <row r="84" spans="2:34" ht="12.75">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row>
    <row r="85" spans="2:34" ht="12.75">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row>
    <row r="86" spans="2:34" ht="12.75">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row>
    <row r="87" spans="2:34" ht="12.75">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row>
    <row r="88" spans="2:34" ht="12.75">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row>
    <row r="89" spans="2:34" ht="12.75">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row>
    <row r="90" spans="2:34" ht="12.75">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row>
    <row r="91" spans="2:34" ht="12.7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row>
    <row r="92" spans="2:34" ht="12.7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row>
    <row r="93" spans="2:34" ht="12.7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row>
    <row r="94" spans="2:34" ht="12.75">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row>
    <row r="95" spans="2:34" ht="12.75">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row>
    <row r="96" spans="2:34" ht="12.75">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row>
    <row r="97" spans="2:34" ht="12.75">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row>
    <row r="98" spans="2:34" ht="12.75">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row>
    <row r="99" spans="2:34" ht="12.7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row>
    <row r="100" spans="2:34" ht="12.7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row r="101" spans="2:34" ht="12.7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row>
    <row r="102" spans="2:34" ht="12.7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row>
    <row r="103" spans="2:34" ht="12.7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row>
    <row r="104" spans="2:34" ht="12.7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row>
    <row r="105" spans="2:34" ht="12.7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row>
    <row r="106" spans="2:34" ht="12.7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row>
    <row r="107" spans="2:34" ht="12.7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row>
    <row r="108" spans="2:34" ht="12.7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row>
    <row r="109" spans="2:34" ht="12.75">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row>
    <row r="110" spans="2:34" ht="12.7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row>
    <row r="111" spans="2:34" ht="12.75">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row>
    <row r="112" spans="2:34" ht="12.7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row>
    <row r="113" spans="2:34" ht="12.75">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row>
    <row r="114" spans="2:34" ht="12.7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row>
    <row r="115" spans="2:34" ht="12.75">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row>
    <row r="116" spans="2:34" ht="12.75">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row>
    <row r="117" spans="2:34" ht="12.75">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row>
    <row r="118" spans="2:34" ht="12.75">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row>
    <row r="119" spans="2:34" ht="12.7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row>
    <row r="120" spans="2:34" ht="12.7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row>
    <row r="121" spans="2:34" ht="12.75">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row>
    <row r="122" spans="2:34" ht="12.75">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row>
    <row r="123" spans="2:34" ht="12.75">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row>
    <row r="124" spans="2:34" ht="12.75">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row>
    <row r="125" spans="2:34" ht="12.75">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row>
    <row r="126" spans="2:34" ht="12.7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row>
    <row r="127" spans="2:34" ht="12.75">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row>
    <row r="128" spans="2:34" ht="12.7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row>
    <row r="129" spans="2:34" ht="12.7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row>
    <row r="130" spans="2:34" ht="12.7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row>
    <row r="131" spans="2:34" ht="12.7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row>
    <row r="132" spans="2:34" ht="12.7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row>
    <row r="133" spans="2:34" ht="12.7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row>
    <row r="134" spans="2:34" ht="12.7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row>
    <row r="135" spans="2:34" ht="12.7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row>
    <row r="136" spans="2:34" ht="12.7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row>
    <row r="137" spans="2:34" ht="12.7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row>
    <row r="138" spans="2:34" ht="12.7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row>
    <row r="139" spans="2:34" ht="12.7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row>
    <row r="140" spans="2:34" ht="12.7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row>
    <row r="141" spans="2:34" ht="12.7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row>
    <row r="142" spans="2:34" ht="12.7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row>
    <row r="143" spans="2:34" ht="12.7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row>
    <row r="144" spans="2:34" ht="12.7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row>
    <row r="145" spans="2:34" ht="12.7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row>
    <row r="146" spans="2:34" ht="12.7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row>
    <row r="147" spans="2:34" ht="12.75">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row>
    <row r="148" spans="2:34" ht="12.75">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row>
    <row r="149" spans="2:34" ht="12.75">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row>
    <row r="150" spans="2:34" ht="12.75">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row>
    <row r="151" spans="2:34" ht="12.75">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row>
    <row r="152" spans="2:34" ht="12.75">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row>
    <row r="153" spans="2:34" ht="12.75">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row>
    <row r="154" spans="2:34" ht="12.75">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row>
    <row r="155" spans="2:34" ht="12.75">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row>
    <row r="156" spans="2:34" ht="12.75">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row>
    <row r="157" spans="2:34" ht="12.75">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row>
    <row r="158" spans="2:34" ht="12.75">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row>
    <row r="159" spans="2:34" ht="12.75">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row>
    <row r="160" spans="2:34" ht="12.75">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row>
    <row r="161" spans="2:34" ht="12.75">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row>
    <row r="162" spans="2:34" ht="12.75">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row>
    <row r="163" spans="2:34" ht="12.75">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row>
    <row r="164" spans="2:34" ht="12.75">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row>
    <row r="165" spans="2:34" ht="12.75">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row>
    <row r="166" spans="2:34" ht="12.75">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row>
    <row r="167" spans="2:34" ht="12.75">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row>
    <row r="168" spans="2:34" ht="12.75">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row>
    <row r="169" spans="2:34" ht="12.75">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row>
    <row r="170" spans="2:34" ht="12.75">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row>
    <row r="171" spans="2:34" ht="12.75">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row>
    <row r="172" spans="2:34" ht="12.75">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row>
    <row r="173" spans="2:34" ht="12.75">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row>
    <row r="174" spans="2:34" ht="12.75">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row>
    <row r="175" spans="2:34" ht="12.75">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row>
    <row r="176" spans="2:34" ht="12.75">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row>
    <row r="177" spans="2:34" ht="12.75">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row>
    <row r="178" spans="2:34" ht="12.75">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row>
    <row r="179" spans="2:34" ht="12.75">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row>
    <row r="180" spans="2:34" ht="12.75">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row>
    <row r="181" spans="2:34" ht="12.75">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row>
    <row r="182" spans="2:34" ht="12.75">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row>
    <row r="183" spans="2:34" ht="12.75">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row>
    <row r="184" spans="2:34" ht="12.75">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row>
    <row r="185" spans="2:34" ht="12.75">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row>
    <row r="186" spans="2:34" ht="12.75">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row>
    <row r="187" spans="2:34" ht="12.75">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row>
    <row r="188" spans="2:34" ht="12.75">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row>
    <row r="189" spans="2:34" ht="12.75">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row>
    <row r="190" spans="2:34" ht="12.75">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row>
    <row r="191" spans="2:34" ht="12.75">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row>
    <row r="192" spans="2:34" ht="12.75">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row>
    <row r="193" spans="2:34" ht="12.75">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row>
    <row r="194" spans="2:34" ht="12.75">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row>
    <row r="195" spans="2:34" ht="12.75">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row>
    <row r="196" spans="2:34" ht="12.75">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row>
    <row r="197" spans="2:34" ht="12.75">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row>
    <row r="198" spans="2:34" ht="12.75">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row>
    <row r="199" spans="2:34" ht="12.75">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row>
    <row r="200" spans="2:34" ht="12.75">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row>
    <row r="201" spans="2:34" ht="12.75">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row>
    <row r="202" spans="2:34" ht="12.75">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row>
    <row r="203" spans="2:34" ht="12.75">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row>
    <row r="204" spans="2:34" ht="12.75">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row>
    <row r="205" spans="2:34" ht="12.75">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row>
    <row r="206" spans="2:34" ht="12.75">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row>
    <row r="207" spans="2:34" ht="12.75">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row>
    <row r="208" spans="2:34" ht="12.75">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row>
    <row r="209" spans="2:34" ht="12.75">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row>
    <row r="210" spans="2:34" ht="12.75">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row>
    <row r="211" spans="2:34" ht="12.75">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row>
    <row r="212" spans="2:34" ht="12.75">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row>
    <row r="213" spans="2:34" ht="12.75">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row>
    <row r="214" spans="2:34" ht="12.75">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row>
    <row r="215" spans="2:34" ht="12.75">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row>
    <row r="216" spans="2:34" ht="12.75">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row>
    <row r="217" spans="2:34" ht="12.75">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row>
    <row r="218" spans="2:34" ht="12.75">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row>
    <row r="219" spans="2:34" ht="12.75">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row>
    <row r="220" spans="2:34" ht="12.75">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row>
    <row r="221" spans="2:34" ht="12.75">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row>
    <row r="222" spans="2:34" ht="12.75">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row>
    <row r="223" spans="2:34" ht="12.75">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row>
    <row r="224" spans="2:34" ht="12.75">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row>
    <row r="225" spans="2:34" ht="12.75">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row>
    <row r="226" spans="2:34" ht="12.75">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row>
    <row r="227" spans="2:34" ht="12.75">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row>
    <row r="228" spans="2:34" ht="12.75">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row>
    <row r="229" spans="2:34" ht="12.75">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row>
    <row r="230" spans="2:34" ht="12.75">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row>
    <row r="231" spans="2:34" ht="12.75">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row>
    <row r="232" spans="2:34" ht="12.75">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row>
    <row r="233" spans="2:34" ht="12.75">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row>
    <row r="234" spans="17:34" ht="12.75">
      <c r="Q234" s="12"/>
      <c r="R234" s="12"/>
      <c r="S234" s="12"/>
      <c r="T234" s="12"/>
      <c r="U234" s="12"/>
      <c r="V234" s="12"/>
      <c r="W234" s="12"/>
      <c r="X234" s="12"/>
      <c r="Y234" s="12"/>
      <c r="Z234" s="12"/>
      <c r="AA234" s="12"/>
      <c r="AB234" s="12"/>
      <c r="AC234" s="12"/>
      <c r="AD234" s="12"/>
      <c r="AE234" s="12"/>
      <c r="AF234" s="12"/>
      <c r="AG234" s="12"/>
      <c r="AH234" s="12"/>
    </row>
    <row r="235" spans="17:34" ht="12.75">
      <c r="Q235" s="12"/>
      <c r="R235" s="12"/>
      <c r="S235" s="12"/>
      <c r="T235" s="12"/>
      <c r="U235" s="12"/>
      <c r="V235" s="12"/>
      <c r="W235" s="12"/>
      <c r="X235" s="12"/>
      <c r="Y235" s="12"/>
      <c r="Z235" s="12"/>
      <c r="AA235" s="12"/>
      <c r="AB235" s="12"/>
      <c r="AC235" s="12"/>
      <c r="AD235" s="12"/>
      <c r="AE235" s="12"/>
      <c r="AF235" s="12"/>
      <c r="AG235" s="12"/>
      <c r="AH235" s="12"/>
    </row>
    <row r="236" spans="17:34" ht="12.75">
      <c r="Q236" s="12"/>
      <c r="R236" s="12"/>
      <c r="S236" s="12"/>
      <c r="T236" s="12"/>
      <c r="U236" s="12"/>
      <c r="V236" s="12"/>
      <c r="W236" s="12"/>
      <c r="X236" s="12"/>
      <c r="Y236" s="12"/>
      <c r="Z236" s="12"/>
      <c r="AA236" s="12"/>
      <c r="AB236" s="12"/>
      <c r="AC236" s="12"/>
      <c r="AD236" s="12"/>
      <c r="AE236" s="12"/>
      <c r="AF236" s="12"/>
      <c r="AG236" s="12"/>
      <c r="AH236" s="12"/>
    </row>
    <row r="237" spans="17:34" ht="12.75">
      <c r="Q237" s="12"/>
      <c r="R237" s="12"/>
      <c r="S237" s="12"/>
      <c r="T237" s="12"/>
      <c r="U237" s="12"/>
      <c r="V237" s="12"/>
      <c r="W237" s="12"/>
      <c r="X237" s="12"/>
      <c r="Y237" s="12"/>
      <c r="Z237" s="12"/>
      <c r="AA237" s="12"/>
      <c r="AB237" s="12"/>
      <c r="AC237" s="12"/>
      <c r="AD237" s="12"/>
      <c r="AE237" s="12"/>
      <c r="AF237" s="12"/>
      <c r="AG237" s="12"/>
      <c r="AH237" s="12"/>
    </row>
    <row r="238" spans="17:34" ht="12.75">
      <c r="Q238" s="12"/>
      <c r="R238" s="12"/>
      <c r="S238" s="12"/>
      <c r="T238" s="12"/>
      <c r="U238" s="12"/>
      <c r="V238" s="12"/>
      <c r="W238" s="12"/>
      <c r="X238" s="12"/>
      <c r="Y238" s="12"/>
      <c r="Z238" s="12"/>
      <c r="AA238" s="12"/>
      <c r="AB238" s="12"/>
      <c r="AC238" s="12"/>
      <c r="AD238" s="12"/>
      <c r="AE238" s="12"/>
      <c r="AF238" s="12"/>
      <c r="AG238" s="12"/>
      <c r="AH238" s="12"/>
    </row>
    <row r="239" spans="17:34" ht="12.75">
      <c r="Q239" s="12"/>
      <c r="R239" s="12"/>
      <c r="S239" s="12"/>
      <c r="T239" s="12"/>
      <c r="U239" s="12"/>
      <c r="V239" s="12"/>
      <c r="W239" s="12"/>
      <c r="X239" s="12"/>
      <c r="Y239" s="12"/>
      <c r="Z239" s="12"/>
      <c r="AA239" s="12"/>
      <c r="AB239" s="12"/>
      <c r="AC239" s="12"/>
      <c r="AD239" s="12"/>
      <c r="AE239" s="12"/>
      <c r="AF239" s="12"/>
      <c r="AG239" s="12"/>
      <c r="AH239" s="12"/>
    </row>
    <row r="240" spans="17:34" ht="12.75">
      <c r="Q240" s="12"/>
      <c r="R240" s="12"/>
      <c r="S240" s="12"/>
      <c r="T240" s="12"/>
      <c r="U240" s="12"/>
      <c r="V240" s="12"/>
      <c r="W240" s="12"/>
      <c r="X240" s="12"/>
      <c r="Y240" s="12"/>
      <c r="Z240" s="12"/>
      <c r="AA240" s="12"/>
      <c r="AB240" s="12"/>
      <c r="AC240" s="12"/>
      <c r="AD240" s="12"/>
      <c r="AE240" s="12"/>
      <c r="AF240" s="12"/>
      <c r="AG240" s="12"/>
      <c r="AH240" s="12"/>
    </row>
    <row r="241" spans="17:34" ht="12.75">
      <c r="Q241" s="12"/>
      <c r="R241" s="12"/>
      <c r="S241" s="12"/>
      <c r="T241" s="12"/>
      <c r="U241" s="12"/>
      <c r="V241" s="12"/>
      <c r="W241" s="12"/>
      <c r="X241" s="12"/>
      <c r="Y241" s="12"/>
      <c r="Z241" s="12"/>
      <c r="AA241" s="12"/>
      <c r="AB241" s="12"/>
      <c r="AC241" s="12"/>
      <c r="AD241" s="12"/>
      <c r="AE241" s="12"/>
      <c r="AF241" s="12"/>
      <c r="AG241" s="12"/>
      <c r="AH241" s="12"/>
    </row>
    <row r="242" spans="17:34" ht="12.75">
      <c r="Q242" s="12"/>
      <c r="R242" s="12"/>
      <c r="S242" s="12"/>
      <c r="T242" s="12"/>
      <c r="U242" s="12"/>
      <c r="V242" s="12"/>
      <c r="W242" s="12"/>
      <c r="X242" s="12"/>
      <c r="Y242" s="12"/>
      <c r="Z242" s="12"/>
      <c r="AA242" s="12"/>
      <c r="AB242" s="12"/>
      <c r="AC242" s="12"/>
      <c r="AD242" s="12"/>
      <c r="AE242" s="12"/>
      <c r="AF242" s="12"/>
      <c r="AG242" s="12"/>
      <c r="AH242" s="12"/>
    </row>
    <row r="243" spans="17:34" ht="12.75">
      <c r="Q243" s="12"/>
      <c r="R243" s="12"/>
      <c r="S243" s="12"/>
      <c r="T243" s="12"/>
      <c r="U243" s="12"/>
      <c r="V243" s="12"/>
      <c r="W243" s="12"/>
      <c r="X243" s="12"/>
      <c r="Y243" s="12"/>
      <c r="Z243" s="12"/>
      <c r="AA243" s="12"/>
      <c r="AB243" s="12"/>
      <c r="AC243" s="12"/>
      <c r="AD243" s="12"/>
      <c r="AE243" s="12"/>
      <c r="AF243" s="12"/>
      <c r="AG243" s="12"/>
      <c r="AH243" s="12"/>
    </row>
    <row r="244" spans="17:34" ht="12.75">
      <c r="Q244" s="12"/>
      <c r="R244" s="12"/>
      <c r="S244" s="12"/>
      <c r="T244" s="12"/>
      <c r="U244" s="12"/>
      <c r="V244" s="12"/>
      <c r="W244" s="12"/>
      <c r="X244" s="12"/>
      <c r="Y244" s="12"/>
      <c r="Z244" s="12"/>
      <c r="AA244" s="12"/>
      <c r="AB244" s="12"/>
      <c r="AC244" s="12"/>
      <c r="AD244" s="12"/>
      <c r="AE244" s="12"/>
      <c r="AF244" s="12"/>
      <c r="AG244" s="12"/>
      <c r="AH244" s="12"/>
    </row>
    <row r="245" spans="17:34" ht="12.75">
      <c r="Q245" s="12"/>
      <c r="R245" s="12"/>
      <c r="S245" s="12"/>
      <c r="T245" s="12"/>
      <c r="U245" s="12"/>
      <c r="V245" s="12"/>
      <c r="W245" s="12"/>
      <c r="X245" s="12"/>
      <c r="Y245" s="12"/>
      <c r="Z245" s="12"/>
      <c r="AA245" s="12"/>
      <c r="AB245" s="12"/>
      <c r="AC245" s="12"/>
      <c r="AD245" s="12"/>
      <c r="AE245" s="12"/>
      <c r="AF245" s="12"/>
      <c r="AG245" s="12"/>
      <c r="AH245" s="12"/>
    </row>
  </sheetData>
  <mergeCells count="11">
    <mergeCell ref="CT5:CY5"/>
    <mergeCell ref="CZ5:DE5"/>
    <mergeCell ref="B5:I5"/>
    <mergeCell ref="J5:P5"/>
    <mergeCell ref="S5:AM5"/>
    <mergeCell ref="AN5:BH5"/>
    <mergeCell ref="BM5:CG5"/>
    <mergeCell ref="A3:P3"/>
    <mergeCell ref="CH5:CM5"/>
    <mergeCell ref="A21:P28"/>
    <mergeCell ref="CN5:CS5"/>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10" r:id="rId1"/>
</worksheet>
</file>

<file path=xl/worksheets/sheet17.xml><?xml version="1.0" encoding="utf-8"?>
<worksheet xmlns="http://schemas.openxmlformats.org/spreadsheetml/2006/main" xmlns:r="http://schemas.openxmlformats.org/officeDocument/2006/relationships">
  <sheetPr>
    <pageSetUpPr fitToPage="1"/>
  </sheetPr>
  <dimension ref="A1:X238"/>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A3" sqref="A3:R16"/>
    </sheetView>
  </sheetViews>
  <sheetFormatPr defaultColWidth="11.421875" defaultRowHeight="12.75"/>
  <cols>
    <col min="1" max="1" width="7.7109375" style="1" customWidth="1"/>
    <col min="2" max="2" width="9.7109375" style="1" customWidth="1"/>
    <col min="3" max="5" width="6.7109375" style="1" customWidth="1"/>
    <col min="6" max="6" width="7.7109375" style="1" customWidth="1"/>
    <col min="7" max="9" width="6.7109375" style="1" customWidth="1"/>
    <col min="10" max="10" width="7.7109375" style="1" customWidth="1"/>
    <col min="11" max="13" width="6.7109375" style="1" customWidth="1"/>
    <col min="14" max="14" width="7.7109375" style="1" customWidth="1"/>
    <col min="15" max="17" width="6.7109375" style="1" customWidth="1"/>
    <col min="18" max="32" width="7.7109375" style="1" customWidth="1"/>
    <col min="33" max="16384" width="11.421875" style="1" customWidth="1"/>
  </cols>
  <sheetData>
    <row r="1" spans="2:19" ht="12.75">
      <c r="B1" s="2"/>
      <c r="C1" s="2"/>
      <c r="D1" s="2"/>
      <c r="E1" s="2"/>
      <c r="F1" s="2"/>
      <c r="G1" s="2"/>
      <c r="H1" s="2"/>
      <c r="I1" s="2"/>
      <c r="J1" s="2"/>
      <c r="K1" s="2"/>
      <c r="L1" s="2"/>
      <c r="M1" s="2"/>
      <c r="N1" s="2"/>
      <c r="O1" s="2"/>
      <c r="P1" s="2"/>
      <c r="Q1" s="2"/>
      <c r="R1" s="2"/>
      <c r="S1" s="2"/>
    </row>
    <row r="2" ht="13.5" thickBot="1"/>
    <row r="3" spans="1:19" ht="19.5" customHeight="1" thickTop="1">
      <c r="A3" s="628" t="s">
        <v>201</v>
      </c>
      <c r="B3" s="629"/>
      <c r="C3" s="629"/>
      <c r="D3" s="629"/>
      <c r="E3" s="629"/>
      <c r="F3" s="629"/>
      <c r="G3" s="629"/>
      <c r="H3" s="629"/>
      <c r="I3" s="629"/>
      <c r="J3" s="629"/>
      <c r="K3" s="629"/>
      <c r="L3" s="629"/>
      <c r="M3" s="629"/>
      <c r="N3" s="629"/>
      <c r="O3" s="629"/>
      <c r="P3" s="629"/>
      <c r="Q3" s="629"/>
      <c r="R3" s="630"/>
      <c r="S3" s="30"/>
    </row>
    <row r="4" spans="1:19" ht="9.75" customHeight="1" thickBot="1">
      <c r="A4" s="29"/>
      <c r="B4" s="30"/>
      <c r="C4" s="30"/>
      <c r="D4" s="30"/>
      <c r="E4" s="30"/>
      <c r="F4" s="30"/>
      <c r="G4" s="30"/>
      <c r="H4" s="30"/>
      <c r="I4" s="30"/>
      <c r="J4" s="30"/>
      <c r="K4" s="30"/>
      <c r="L4" s="30"/>
      <c r="M4" s="30"/>
      <c r="N4" s="30"/>
      <c r="O4" s="30"/>
      <c r="P4" s="30"/>
      <c r="Q4" s="30"/>
      <c r="R4" s="32"/>
      <c r="S4" s="30"/>
    </row>
    <row r="5" spans="1:19" ht="90" customHeight="1" thickBot="1">
      <c r="A5" s="377" t="s">
        <v>379</v>
      </c>
      <c r="B5" s="435" t="s">
        <v>215</v>
      </c>
      <c r="C5" s="531" t="s">
        <v>41</v>
      </c>
      <c r="D5" s="532" t="s">
        <v>1</v>
      </c>
      <c r="E5" s="533" t="s">
        <v>42</v>
      </c>
      <c r="F5" s="148" t="s">
        <v>43</v>
      </c>
      <c r="G5" s="177" t="s">
        <v>41</v>
      </c>
      <c r="H5" s="177" t="s">
        <v>2</v>
      </c>
      <c r="I5" s="175" t="s">
        <v>42</v>
      </c>
      <c r="J5" s="148" t="s">
        <v>44</v>
      </c>
      <c r="K5" s="177" t="s">
        <v>41</v>
      </c>
      <c r="L5" s="177" t="s">
        <v>2</v>
      </c>
      <c r="M5" s="175" t="s">
        <v>42</v>
      </c>
      <c r="N5" s="148" t="s">
        <v>45</v>
      </c>
      <c r="O5" s="177" t="s">
        <v>41</v>
      </c>
      <c r="P5" s="177" t="s">
        <v>2</v>
      </c>
      <c r="Q5" s="177" t="s">
        <v>42</v>
      </c>
      <c r="R5" s="206" t="s">
        <v>295</v>
      </c>
      <c r="S5" s="52"/>
    </row>
    <row r="6" spans="1:24" ht="19.5" customHeight="1">
      <c r="A6" s="9">
        <v>2005</v>
      </c>
      <c r="B6" s="205">
        <f>'CN15'!O8</f>
        <v>150.04772217899998</v>
      </c>
      <c r="C6" s="6">
        <f>'[1]CSG3'!C6-'[1]CSG3'!D6+'[1]CSG3'!H6</f>
        <v>73.66310044798048</v>
      </c>
      <c r="D6" s="17">
        <f>'[1]IRPP2'!O8+'[1]IRPP2'!K8-'[1]IRPP3'!F8-'[1]IRPP3'!H8</f>
        <v>29.389722178999996</v>
      </c>
      <c r="E6" s="17">
        <f>'[1]IRPP2'!E8</f>
        <v>15.742381024</v>
      </c>
      <c r="F6" s="120">
        <f>'CN15'!J8</f>
        <v>33.568999999999996</v>
      </c>
      <c r="G6" s="17">
        <f>H6+I6+'[1]CSG3'!K6+0*'[1]CSG3'!G6/3</f>
        <v>22.757816481</v>
      </c>
      <c r="H6" s="17">
        <f>'[1]IRPP2'!O8-'[1]IRPP2'!G8-'[1]IRPP2'!I8</f>
        <v>14.215041802999998</v>
      </c>
      <c r="I6" s="141">
        <f>'[1]IRPP2'!C8</f>
        <v>2.542774678</v>
      </c>
      <c r="J6" s="120">
        <f>'CN15'!K8</f>
        <v>63.167</v>
      </c>
      <c r="K6" s="17">
        <f>L6+M6+'[1]CSG3'!L6+0*'[1]CSG3'!$G6/3</f>
        <v>16.011984434</v>
      </c>
      <c r="L6" s="17">
        <f>'[1]IRPP2'!G8</f>
        <v>0</v>
      </c>
      <c r="M6" s="141">
        <f>'[1]IRPP2'!B8</f>
        <v>13.011984434</v>
      </c>
      <c r="N6" s="120">
        <f>'CN15'!L8</f>
        <v>38.297</v>
      </c>
      <c r="O6" s="17">
        <f>P6+Q6+'[1]CSG3'!J6+'[1]CSG3'!$G6</f>
        <v>19.878577353980482</v>
      </c>
      <c r="P6" s="17">
        <f>'[1]IRPP2'!I8</f>
        <v>0.159958197</v>
      </c>
      <c r="Q6" s="17">
        <f>'[1]IRPP2'!D8</f>
        <v>0.187621912</v>
      </c>
      <c r="R6" s="264">
        <f>'[1]IRPP2'!K8</f>
        <v>15.014722179</v>
      </c>
      <c r="S6" s="60"/>
      <c r="T6" s="57"/>
      <c r="U6" s="54">
        <f aca="true" t="shared" si="0" ref="U6:W9">B6-F6-J6-N6-$R6</f>
        <v>0</v>
      </c>
      <c r="V6" s="54">
        <f t="shared" si="0"/>
        <v>0</v>
      </c>
      <c r="W6" s="54">
        <f t="shared" si="0"/>
        <v>0</v>
      </c>
      <c r="X6" s="54">
        <f aca="true" t="shared" si="1" ref="X6:X13">E6-I6-M6-Q6</f>
        <v>-8.881784197001252E-16</v>
      </c>
    </row>
    <row r="7" spans="1:24" ht="19.5" customHeight="1">
      <c r="A7" s="9">
        <f>A6+1</f>
        <v>2006</v>
      </c>
      <c r="B7" s="205">
        <f>'CN15'!O9</f>
        <v>166.69503655</v>
      </c>
      <c r="C7" s="6">
        <f>'[1]CSG3'!C7-'[1]CSG3'!D7+'[1]CSG3'!H7</f>
        <v>91.00286541779268</v>
      </c>
      <c r="D7" s="17">
        <f>'[1]IRPP2'!O9+'[1]IRPP2'!K9-'[1]IRPP3'!F9-'[1]IRPP3'!H9</f>
        <v>37.10203655000001</v>
      </c>
      <c r="E7" s="17">
        <f>'[1]IRPP2'!E9</f>
        <v>18.955813830999997</v>
      </c>
      <c r="F7" s="120">
        <f>'CN15'!J9</f>
        <v>41.211000000000006</v>
      </c>
      <c r="G7" s="17">
        <f>H7+I7+'[1]CSG3'!K7+0*'[1]CSG3'!G7/3</f>
        <v>29.043256988</v>
      </c>
      <c r="H7" s="17">
        <f>'[1]IRPP2'!O9-'[1]IRPP2'!G9-'[1]IRPP2'!I9</f>
        <v>19.689431004</v>
      </c>
      <c r="I7" s="141">
        <f>'[1]IRPP2'!C9</f>
        <v>3.353825984</v>
      </c>
      <c r="J7" s="120">
        <f>'CN15'!K9</f>
        <v>63.75</v>
      </c>
      <c r="K7" s="17">
        <f>L7+M7+'[1]CSG3'!L7+0*'[1]CSG3'!$G7/3</f>
        <v>18.263224782</v>
      </c>
      <c r="L7" s="17">
        <f>'[1]IRPP2'!G9</f>
        <v>0</v>
      </c>
      <c r="M7" s="141">
        <f>'[1]IRPP2'!B9</f>
        <v>15.263224782</v>
      </c>
      <c r="N7" s="120">
        <f>'CN15'!L9</f>
        <v>41.969</v>
      </c>
      <c r="O7" s="17">
        <f>P7+Q7+'[1]CSG3'!J7+'[1]CSG3'!$G7</f>
        <v>23.93134709779268</v>
      </c>
      <c r="P7" s="17">
        <f>'[1]IRPP2'!I9</f>
        <v>0.310568996</v>
      </c>
      <c r="Q7" s="17">
        <f>'[1]IRPP2'!D9</f>
        <v>0.338763065</v>
      </c>
      <c r="R7" s="264">
        <f>'[1]IRPP2'!K9</f>
        <v>19.76503655</v>
      </c>
      <c r="S7" s="60"/>
      <c r="T7" s="57"/>
      <c r="U7" s="54">
        <f t="shared" si="0"/>
        <v>0</v>
      </c>
      <c r="V7" s="54">
        <f t="shared" si="0"/>
        <v>0</v>
      </c>
      <c r="W7" s="54">
        <f>D7-H7-L7-P7-($R7-'[1]IRPP3'!$F9-'[1]IRPP3'!$H9)</f>
        <v>0</v>
      </c>
      <c r="X7" s="54">
        <f t="shared" si="1"/>
        <v>-3.3306690738754696E-15</v>
      </c>
    </row>
    <row r="8" spans="1:24" ht="19.5" customHeight="1">
      <c r="A8" s="9">
        <f>A7+1</f>
        <v>2007</v>
      </c>
      <c r="B8" s="205">
        <f>'CN15'!O10</f>
        <v>185.433553007</v>
      </c>
      <c r="C8" s="6">
        <f>'[1]CSG3'!C8-'[1]CSG3'!D8+'[1]CSG3'!H8</f>
        <v>104.6604850939951</v>
      </c>
      <c r="D8" s="17">
        <f>'[1]IRPP2'!O10+'[1]IRPP2'!K10-'[1]IRPP3'!F10-'[1]IRPP3'!H10</f>
        <v>40.447553006999996</v>
      </c>
      <c r="E8" s="17">
        <f>'[1]IRPP2'!E10</f>
        <v>20.938167666000002</v>
      </c>
      <c r="F8" s="120">
        <f>'CN15'!J10</f>
        <v>49.989</v>
      </c>
      <c r="G8" s="17">
        <f>H8+I8+'[1]CSG3'!K8+0*'[1]CSG3'!G8/3</f>
        <v>31.220398492</v>
      </c>
      <c r="H8" s="17">
        <f>'[1]IRPP2'!O10-'[1]IRPP2'!G10-'[1]IRPP2'!I10</f>
        <v>21.321423048</v>
      </c>
      <c r="I8" s="141">
        <f>'[1]IRPP2'!C10</f>
        <v>3.8989754439999995</v>
      </c>
      <c r="J8" s="120">
        <f>'CN15'!K10</f>
        <v>68.709</v>
      </c>
      <c r="K8" s="17">
        <f>L8+M8+'[1]CSG3'!L8+0*'[1]CSG3'!$G8/3</f>
        <v>19.563549064</v>
      </c>
      <c r="L8" s="17">
        <f>'[1]IRPP2'!G10</f>
        <v>0</v>
      </c>
      <c r="M8" s="141">
        <f>'[1]IRPP2'!B10</f>
        <v>16.563549064</v>
      </c>
      <c r="N8" s="120">
        <f>'CN15'!L10</f>
        <v>44.636</v>
      </c>
      <c r="O8" s="17">
        <f>P8+Q8+'[1]CSG3'!J8+'[1]CSG3'!$G8</f>
        <v>31.776984530995104</v>
      </c>
      <c r="P8" s="17">
        <f>'[1]IRPP2'!I10</f>
        <v>0.553576952</v>
      </c>
      <c r="Q8" s="17">
        <f>'[1]IRPP2'!D10</f>
        <v>0.475643158</v>
      </c>
      <c r="R8" s="264">
        <f>'[1]IRPP2'!K10</f>
        <v>22.099553006999997</v>
      </c>
      <c r="S8" s="60"/>
      <c r="T8" s="57"/>
      <c r="U8" s="54">
        <f t="shared" si="0"/>
        <v>0</v>
      </c>
      <c r="V8" s="54">
        <f t="shared" si="0"/>
        <v>0</v>
      </c>
      <c r="W8" s="54">
        <f>D8-H8-L8-P8-($R8-'[1]IRPP3'!$F10-'[1]IRPP3'!$H10)</f>
        <v>0</v>
      </c>
      <c r="X8" s="54">
        <f t="shared" si="1"/>
        <v>3.9968028886505635E-15</v>
      </c>
    </row>
    <row r="9" spans="1:24" ht="19.5" customHeight="1">
      <c r="A9" s="9">
        <v>2008</v>
      </c>
      <c r="B9" s="205">
        <f>'CN15'!O11</f>
        <v>192.25705774600002</v>
      </c>
      <c r="C9" s="6">
        <f>'[1]CSG3'!C9-'[1]CSG3'!D9+'[1]CSG3'!H9</f>
        <v>107.59140701458045</v>
      </c>
      <c r="D9" s="17">
        <f>'[1]IRPP2'!O11+'[1]IRPP2'!K11-'[1]IRPP3'!F11-'[1]IRPP3'!H11</f>
        <v>40.18750219044444</v>
      </c>
      <c r="E9" s="17">
        <f>'[1]IRPP2'!E11</f>
        <v>20.525850868</v>
      </c>
      <c r="F9" s="120">
        <f>'CN15'!J11</f>
        <v>60.271</v>
      </c>
      <c r="G9" s="17">
        <f>H9+I9+'[1]CSG3'!K9+0*'[1]CSG3'!G9/3</f>
        <v>34.80757785144445</v>
      </c>
      <c r="H9" s="17">
        <f>'[1]IRPP2'!O11-'[1]IRPP2'!G11-'[1]IRPP2'!I11</f>
        <v>23.120914445444445</v>
      </c>
      <c r="I9" s="141">
        <f>'[1]IRPP2'!C11</f>
        <v>5.686663406</v>
      </c>
      <c r="J9" s="120">
        <f>'CN15'!K11</f>
        <v>71.642</v>
      </c>
      <c r="K9" s="17">
        <f>L9+M9+'[1]CSG3'!L9+0*'[1]CSG3'!$G9/3</f>
        <v>22.311026642</v>
      </c>
      <c r="L9" s="17">
        <f>'[1]IRPP2'!G11</f>
        <v>5.519790335</v>
      </c>
      <c r="M9" s="141">
        <f>'[1]IRPP2'!B11</f>
        <v>13.791236307</v>
      </c>
      <c r="N9" s="120">
        <f>'CN15'!L11</f>
        <v>46.47</v>
      </c>
      <c r="O9" s="17">
        <f>P9+Q9+'[1]CSG3'!J9+'[1]CSG3'!$G9</f>
        <v>36.59874477513601</v>
      </c>
      <c r="P9" s="17">
        <f>'[1]IRPP2'!I11</f>
        <v>0.803739664</v>
      </c>
      <c r="Q9" s="17">
        <f>'[1]IRPP2'!D11</f>
        <v>1.047951155</v>
      </c>
      <c r="R9" s="264">
        <f>'[1]IRPP2'!K11</f>
        <v>13.874057746</v>
      </c>
      <c r="S9" s="60"/>
      <c r="T9" s="57"/>
      <c r="U9" s="54">
        <f t="shared" si="0"/>
        <v>3.375077994860476E-14</v>
      </c>
      <c r="V9" s="54">
        <f t="shared" si="0"/>
        <v>0</v>
      </c>
      <c r="W9" s="54">
        <f>D9-H9-L9-P9-($R9-'[1]IRPP3'!$F11-'[1]IRPP3'!$H11)</f>
        <v>0</v>
      </c>
      <c r="X9" s="54">
        <f t="shared" si="1"/>
        <v>-1.9984014443252818E-15</v>
      </c>
    </row>
    <row r="10" spans="1:24" ht="19.5" customHeight="1">
      <c r="A10" s="9">
        <v>2009</v>
      </c>
      <c r="B10" s="205">
        <f>'CN15'!O12</f>
        <v>177.68</v>
      </c>
      <c r="C10" s="6">
        <f>'[1]CSG3'!C10-'[1]CSG3'!D10+'[1]CSG3'!H10</f>
        <v>78.70881135901534</v>
      </c>
      <c r="D10" s="17">
        <f>'[1]IRPP2'!O12+'[1]IRPP2'!K12-'[1]IRPP3'!F12-'[1]IRPP3'!H12</f>
        <v>38.919111111111114</v>
      </c>
      <c r="E10" s="17">
        <f>'[1]IRPP2'!E12</f>
        <v>18.61091945556016</v>
      </c>
      <c r="F10" s="120">
        <f>'CN15'!J12</f>
        <v>41.614000000000004</v>
      </c>
      <c r="G10" s="17">
        <f>H10+I10+'[1]CSG3'!K10+0*'[1]CSG3'!G10/3</f>
        <v>31.53366012296531</v>
      </c>
      <c r="H10" s="17">
        <f>'[1]IRPP2'!O12-'[1]IRPP2'!G12-'[1]IRPP2'!I12</f>
        <v>20.377526265199457</v>
      </c>
      <c r="I10" s="141">
        <f>'[1]IRPP2'!C12</f>
        <v>5.156133857765853</v>
      </c>
      <c r="J10" s="120">
        <f>'CN15'!K12</f>
        <v>70.674</v>
      </c>
      <c r="K10" s="17">
        <f>L10+M10+'[1]CSG3'!L10+0*'[1]CSG3'!$G10/3</f>
        <v>20.509430607758148</v>
      </c>
      <c r="L10" s="17">
        <f>'[1]IRPP2'!G12</f>
        <v>5.004828983553561</v>
      </c>
      <c r="M10" s="141">
        <f>'[1]IRPP2'!B12</f>
        <v>12.504601624204588</v>
      </c>
      <c r="N10" s="120">
        <f>'CN15'!L12</f>
        <v>49.453</v>
      </c>
      <c r="O10" s="17">
        <f>P10+Q10+'[1]CSG3'!J10+'[1]CSG3'!$G10</f>
        <v>10.726720628291885</v>
      </c>
      <c r="P10" s="17">
        <f>'[1]IRPP2'!I12</f>
        <v>0.7287558623580948</v>
      </c>
      <c r="Q10" s="17">
        <f>'[1]IRPP2'!D12</f>
        <v>0.95018397358972</v>
      </c>
      <c r="R10" s="260">
        <f>'[1]IRPP2'!K12</f>
        <v>15.939</v>
      </c>
      <c r="S10" s="60"/>
      <c r="T10" s="57"/>
      <c r="U10" s="54">
        <f aca="true" t="shared" si="2" ref="U10:V13">B10-F10-J10-N10-$R10</f>
        <v>0</v>
      </c>
      <c r="V10" s="54">
        <f t="shared" si="2"/>
        <v>0</v>
      </c>
      <c r="W10" s="54">
        <f>D10-H10-L10-P10-($R10-'[1]IRPP3'!$F12-'[1]IRPP3'!$H12)</f>
        <v>0</v>
      </c>
      <c r="X10" s="54">
        <f t="shared" si="1"/>
        <v>1.7763568394002505E-15</v>
      </c>
    </row>
    <row r="11" spans="1:24" ht="19.5" customHeight="1" thickBot="1">
      <c r="A11" s="10">
        <v>2010</v>
      </c>
      <c r="B11" s="85">
        <f>'CN15'!O13</f>
        <v>183.24160158479114</v>
      </c>
      <c r="C11" s="261">
        <f>'[1]CSG3'!C11-'[1]CSG3'!D11+'[1]CSG3'!H11</f>
        <v>81.20799481678964</v>
      </c>
      <c r="D11" s="87">
        <f>'[1]IRPP2'!O13+'[1]IRPP2'!K13-'[1]IRPP3'!F13-'[1]IRPP3'!H13</f>
        <v>42.883876672805364</v>
      </c>
      <c r="E11" s="87">
        <f>'[1]IRPP2'!E13</f>
        <v>18.805335460200507</v>
      </c>
      <c r="F11" s="121">
        <f>'CN15'!J13</f>
        <v>42.0487140202515</v>
      </c>
      <c r="G11" s="87">
        <f>H11+I11+'[1]CSG3'!K11+0*'[1]CSG3'!G11/3</f>
        <v>31.800393434922572</v>
      </c>
      <c r="H11" s="87">
        <f>'[1]IRPP2'!O13-'[1]IRPP2'!G13-'[1]IRPP2'!I13</f>
        <v>20.590396846386685</v>
      </c>
      <c r="I11" s="262">
        <f>'[1]IRPP2'!C13</f>
        <v>5.209996588535888</v>
      </c>
      <c r="J11" s="121">
        <f>'CN15'!K13</f>
        <v>71.41228467984944</v>
      </c>
      <c r="K11" s="87">
        <f>L11+M11+'[1]CSG3'!L11+0*'[1]CSG3'!$G11/3</f>
        <v>20.692340084660472</v>
      </c>
      <c r="L11" s="87">
        <f>'[1]IRPP2'!G13</f>
        <v>5.057111132063961</v>
      </c>
      <c r="M11" s="258">
        <f>'[1]IRPP2'!B13</f>
        <v>12.63522895259651</v>
      </c>
      <c r="N11" s="121">
        <f>'CN15'!L13</f>
        <v>49.96960288469019</v>
      </c>
      <c r="O11" s="87">
        <f>P11+Q11+'[1]CSG3'!J11+'[1]CSG3'!$G11</f>
        <v>8.904261297206599</v>
      </c>
      <c r="P11" s="87">
        <f>'[1]IRPP2'!I13</f>
        <v>0.7363686943547193</v>
      </c>
      <c r="Q11" s="87">
        <f>'[1]IRPP2'!D13</f>
        <v>0.9601099190681102</v>
      </c>
      <c r="R11" s="263">
        <f>'[1]IRPP2'!K13</f>
        <v>19.811</v>
      </c>
      <c r="S11" s="60"/>
      <c r="T11" s="57"/>
      <c r="U11" s="54">
        <f t="shared" si="2"/>
        <v>0</v>
      </c>
      <c r="V11" s="54">
        <f t="shared" si="2"/>
        <v>0</v>
      </c>
      <c r="W11" s="54">
        <f>D11-H11-L11-P11-($R11-'[1]IRPP3'!$F13-'[1]IRPP3'!$H13)</f>
        <v>0</v>
      </c>
      <c r="X11" s="54">
        <f t="shared" si="1"/>
        <v>0</v>
      </c>
    </row>
    <row r="12" spans="1:24" ht="19.5" customHeight="1" thickTop="1">
      <c r="A12" s="396">
        <v>2011</v>
      </c>
      <c r="B12" s="488">
        <f>'CN15'!O14</f>
        <v>191.37705881029459</v>
      </c>
      <c r="C12" s="534">
        <f>'[1]CSG3'!C12-'[1]CSG3'!D12+'[1]CSG3'!H12</f>
        <v>83.54237937545275</v>
      </c>
      <c r="D12" s="487">
        <f>'[1]IRPP2'!O14+'[1]IRPP2'!K14-'[1]IRPP3'!F14-'[1]IRPP3'!H14</f>
        <v>46.346996961822526</v>
      </c>
      <c r="E12" s="487">
        <f>'[1]IRPP2'!E14</f>
        <v>19.420531884090817</v>
      </c>
      <c r="F12" s="432">
        <f>'CN15'!J14</f>
        <v>43.42429269839805</v>
      </c>
      <c r="G12" s="487">
        <f>H12+I12+'[1]CSG3'!K12+0*'[1]CSG3'!G12/3</f>
        <v>32.64442569426299</v>
      </c>
      <c r="H12" s="487">
        <f>'[1]IRPP2'!O14-'[1]IRPP2'!G14-'[1]IRPP2'!I14</f>
        <v>21.263989643132486</v>
      </c>
      <c r="I12" s="535">
        <f>'[1]IRPP2'!C14</f>
        <v>5.380436051130501</v>
      </c>
      <c r="J12" s="432">
        <f>'CN15'!K14</f>
        <v>73.74846114688766</v>
      </c>
      <c r="K12" s="487">
        <f>L12+M12+'[1]CSG3'!L12+0*'[1]CSG3'!$G12/3</f>
        <v>21.271126055980666</v>
      </c>
      <c r="L12" s="487">
        <f>'[1]IRPP2'!G14</f>
        <v>5.222549110569899</v>
      </c>
      <c r="M12" s="536">
        <f>'[1]IRPP2'!B14</f>
        <v>13.048576945410767</v>
      </c>
      <c r="N12" s="432">
        <f>'CN15'!L14</f>
        <v>51.604304965008865</v>
      </c>
      <c r="O12" s="487">
        <f>P12+Q12+'[1]CSG3'!J12+'[1]CSG3'!$G12</f>
        <v>7.0268276252090995</v>
      </c>
      <c r="P12" s="487">
        <f>'[1]IRPP2'!I14</f>
        <v>0.7604582081201371</v>
      </c>
      <c r="Q12" s="487">
        <f>'[1]IRPP2'!D14</f>
        <v>0.9915188875495488</v>
      </c>
      <c r="R12" s="537">
        <f>'[1]IRPP2'!K14</f>
        <v>22.6</v>
      </c>
      <c r="S12" s="60"/>
      <c r="T12" s="57"/>
      <c r="U12" s="54">
        <f t="shared" si="2"/>
        <v>0</v>
      </c>
      <c r="V12" s="54">
        <f t="shared" si="2"/>
        <v>0</v>
      </c>
      <c r="W12" s="54">
        <f>D12-H12-L12-P12-($R12-'[1]IRPP3'!$F14-'[1]IRPP3'!$H14)</f>
        <v>0</v>
      </c>
      <c r="X12" s="54">
        <f t="shared" si="1"/>
        <v>-9.992007221626409E-16</v>
      </c>
    </row>
    <row r="13" spans="1:24" ht="19.5" customHeight="1" thickBot="1">
      <c r="A13" s="10">
        <v>2012</v>
      </c>
      <c r="B13" s="85">
        <f>'CN15'!O15</f>
        <v>197.11837057460338</v>
      </c>
      <c r="C13" s="261">
        <f>'[1]CSG3'!C13-'[1]CSG3'!D13+'[1]CSG3'!H13</f>
        <v>86.04865075671631</v>
      </c>
      <c r="D13" s="87">
        <f>'[1]IRPP2'!O15+'[1]IRPP2'!K15-'[1]IRPP3'!F15-'[1]IRPP3'!H15</f>
        <v>47.7374068706772</v>
      </c>
      <c r="E13" s="87">
        <f>'[1]IRPP2'!E15</f>
        <v>20.003147840613536</v>
      </c>
      <c r="F13" s="121">
        <f>'CN15'!J15</f>
        <v>44.72702147934998</v>
      </c>
      <c r="G13" s="87">
        <f>H13+I13+'[1]CSG3'!K13+0*'[1]CSG3'!G13/3</f>
        <v>33.443758465090866</v>
      </c>
      <c r="H13" s="87">
        <f>'[1]IRPP2'!O15-'[1]IRPP2'!G15-'[1]IRPP2'!I15</f>
        <v>21.901909332426452</v>
      </c>
      <c r="I13" s="262">
        <f>'[1]IRPP2'!C15</f>
        <v>5.541849132664415</v>
      </c>
      <c r="J13" s="121">
        <f>'CN15'!K15</f>
        <v>75.96091498129428</v>
      </c>
      <c r="K13" s="87">
        <f>L13+M13+'[1]CSG3'!L13+0*'[1]CSG3'!$G13/3</f>
        <v>21.81925983766008</v>
      </c>
      <c r="L13" s="87">
        <f>'[1]IRPP2'!G15</f>
        <v>5.379225583886995</v>
      </c>
      <c r="M13" s="258">
        <f>'[1]IRPP2'!B15</f>
        <v>13.440034253773087</v>
      </c>
      <c r="N13" s="121">
        <f>'CN15'!L15</f>
        <v>53.15243411395912</v>
      </c>
      <c r="O13" s="87">
        <f>P13+Q13+'[1]CSG3'!J13+'[1]CSG3'!$G13</f>
        <v>7.507632453965362</v>
      </c>
      <c r="P13" s="87">
        <f>'[1]IRPP2'!I15</f>
        <v>0.7832719543637411</v>
      </c>
      <c r="Q13" s="87">
        <f>'[1]IRPP2'!D15</f>
        <v>1.021264454176035</v>
      </c>
      <c r="R13" s="263">
        <f>'[1]IRPP2'!K15</f>
        <v>23.278000000000002</v>
      </c>
      <c r="S13" s="60"/>
      <c r="T13" s="57"/>
      <c r="U13" s="54">
        <f t="shared" si="2"/>
        <v>0</v>
      </c>
      <c r="V13" s="54">
        <f t="shared" si="2"/>
        <v>0</v>
      </c>
      <c r="W13" s="54">
        <f>D13-H13-L13-P13-($R13-'[1]IRPP3'!$F15-'[1]IRPP3'!$H15)</f>
        <v>0</v>
      </c>
      <c r="X13" s="54">
        <f t="shared" si="1"/>
        <v>0</v>
      </c>
    </row>
    <row r="14" spans="2:22" ht="14.25" thickBot="1" thickTop="1">
      <c r="B14" s="12"/>
      <c r="C14" s="12"/>
      <c r="D14" s="12"/>
      <c r="E14" s="12"/>
      <c r="F14" s="12"/>
      <c r="G14" s="12"/>
      <c r="H14" s="12"/>
      <c r="I14" s="12"/>
      <c r="J14" s="12"/>
      <c r="K14" s="12"/>
      <c r="L14" s="12"/>
      <c r="M14" s="12"/>
      <c r="N14" s="12"/>
      <c r="O14" s="12"/>
      <c r="P14" s="12"/>
      <c r="Q14" s="12"/>
      <c r="R14" s="12"/>
      <c r="S14" s="12"/>
      <c r="T14" s="8"/>
      <c r="U14" s="8"/>
      <c r="V14" s="542"/>
    </row>
    <row r="15" spans="1:22" ht="13.5" thickTop="1">
      <c r="A15" s="603" t="s">
        <v>3</v>
      </c>
      <c r="B15" s="604"/>
      <c r="C15" s="604"/>
      <c r="D15" s="604"/>
      <c r="E15" s="604"/>
      <c r="F15" s="604"/>
      <c r="G15" s="604"/>
      <c r="H15" s="604"/>
      <c r="I15" s="604"/>
      <c r="J15" s="604"/>
      <c r="K15" s="604"/>
      <c r="L15" s="604"/>
      <c r="M15" s="604"/>
      <c r="N15" s="604"/>
      <c r="O15" s="604"/>
      <c r="P15" s="604"/>
      <c r="Q15" s="604"/>
      <c r="R15" s="605"/>
      <c r="S15" s="73"/>
      <c r="T15" s="8"/>
      <c r="U15" s="8"/>
      <c r="V15" s="8"/>
    </row>
    <row r="16" spans="1:22" ht="13.5" thickBot="1">
      <c r="A16" s="601"/>
      <c r="B16" s="636"/>
      <c r="C16" s="636"/>
      <c r="D16" s="636"/>
      <c r="E16" s="636"/>
      <c r="F16" s="636"/>
      <c r="G16" s="636"/>
      <c r="H16" s="636"/>
      <c r="I16" s="636"/>
      <c r="J16" s="636"/>
      <c r="K16" s="636"/>
      <c r="L16" s="636"/>
      <c r="M16" s="636"/>
      <c r="N16" s="636"/>
      <c r="O16" s="636"/>
      <c r="P16" s="636"/>
      <c r="Q16" s="636"/>
      <c r="R16" s="637"/>
      <c r="S16" s="73"/>
      <c r="T16" s="8"/>
      <c r="U16" s="8"/>
      <c r="V16" s="8"/>
    </row>
    <row r="17" spans="1:2" ht="13.5" thickTop="1">
      <c r="A17" s="8"/>
      <c r="B17" s="8"/>
    </row>
    <row r="18" spans="1:12" ht="12.75">
      <c r="A18" s="8"/>
      <c r="B18" s="8"/>
      <c r="H18" s="572"/>
      <c r="L18" s="572"/>
    </row>
    <row r="19" spans="1:2" ht="12.75">
      <c r="A19" s="8"/>
      <c r="B19" s="8"/>
    </row>
    <row r="20" spans="1:2" ht="12.75">
      <c r="A20" s="8"/>
      <c r="B20" s="8"/>
    </row>
    <row r="21" spans="1:22" ht="12.75">
      <c r="A21" s="28"/>
      <c r="B21" s="12"/>
      <c r="C21" s="12"/>
      <c r="D21" s="12"/>
      <c r="E21" s="12"/>
      <c r="F21" s="12"/>
      <c r="G21" s="12"/>
      <c r="H21" s="12"/>
      <c r="I21" s="12"/>
      <c r="J21" s="12"/>
      <c r="K21" s="12"/>
      <c r="L21" s="12"/>
      <c r="M21" s="12"/>
      <c r="N21" s="12"/>
      <c r="O21" s="12"/>
      <c r="P21" s="12"/>
      <c r="Q21" s="12"/>
      <c r="R21" s="12"/>
      <c r="S21" s="12"/>
      <c r="T21" s="8"/>
      <c r="U21" s="8"/>
      <c r="V21" s="8"/>
    </row>
    <row r="22" spans="1:22" ht="12.75">
      <c r="A22" s="28"/>
      <c r="B22" s="12"/>
      <c r="C22" s="12"/>
      <c r="D22" s="12"/>
      <c r="E22" s="12"/>
      <c r="F22" s="12"/>
      <c r="G22" s="12"/>
      <c r="H22" s="12"/>
      <c r="I22" s="12"/>
      <c r="J22" s="12"/>
      <c r="K22" s="12"/>
      <c r="L22" s="12"/>
      <c r="M22" s="12"/>
      <c r="N22" s="12"/>
      <c r="O22" s="12"/>
      <c r="P22" s="12"/>
      <c r="Q22" s="12"/>
      <c r="R22" s="12"/>
      <c r="S22" s="12"/>
      <c r="T22" s="8"/>
      <c r="U22" s="8"/>
      <c r="V22" s="8"/>
    </row>
    <row r="23" spans="1:22" ht="12.75">
      <c r="A23" s="28"/>
      <c r="B23" s="12"/>
      <c r="C23" s="12"/>
      <c r="D23" s="12"/>
      <c r="E23" s="12"/>
      <c r="F23" s="12"/>
      <c r="G23" s="12"/>
      <c r="H23" s="12"/>
      <c r="I23" s="12"/>
      <c r="J23" s="12"/>
      <c r="K23" s="12"/>
      <c r="L23" s="12"/>
      <c r="M23" s="12"/>
      <c r="N23" s="12"/>
      <c r="O23" s="12"/>
      <c r="P23" s="12"/>
      <c r="Q23" s="12"/>
      <c r="R23" s="12"/>
      <c r="S23" s="12"/>
      <c r="T23" s="8"/>
      <c r="U23" s="8"/>
      <c r="V23" s="8"/>
    </row>
    <row r="24" spans="2:22" ht="12.75">
      <c r="B24" s="12"/>
      <c r="C24" s="12"/>
      <c r="D24" s="12"/>
      <c r="E24" s="12"/>
      <c r="F24" s="12"/>
      <c r="G24" s="12"/>
      <c r="H24" s="12"/>
      <c r="I24" s="12"/>
      <c r="J24" s="12"/>
      <c r="K24" s="12"/>
      <c r="L24" s="12"/>
      <c r="M24" s="12"/>
      <c r="N24" s="12"/>
      <c r="O24" s="12"/>
      <c r="P24" s="12"/>
      <c r="Q24" s="12"/>
      <c r="R24" s="12"/>
      <c r="S24" s="12"/>
      <c r="T24" s="8"/>
      <c r="U24" s="8"/>
      <c r="V24" s="8"/>
    </row>
    <row r="25" spans="2:22" ht="12.75">
      <c r="B25" s="12"/>
      <c r="C25" s="12"/>
      <c r="D25" s="12"/>
      <c r="E25" s="12"/>
      <c r="F25" s="12"/>
      <c r="G25" s="12"/>
      <c r="H25" s="12"/>
      <c r="I25" s="12"/>
      <c r="J25" s="12"/>
      <c r="K25" s="12"/>
      <c r="L25" s="12"/>
      <c r="M25" s="12"/>
      <c r="N25" s="12"/>
      <c r="O25" s="12"/>
      <c r="P25" s="12"/>
      <c r="Q25" s="12"/>
      <c r="R25" s="12"/>
      <c r="S25" s="12"/>
      <c r="T25" s="8"/>
      <c r="U25" s="8"/>
      <c r="V25" s="8"/>
    </row>
    <row r="26" spans="2:22" ht="12.75">
      <c r="B26" s="12"/>
      <c r="C26" s="12"/>
      <c r="D26" s="12"/>
      <c r="E26" s="12"/>
      <c r="F26" s="12"/>
      <c r="G26" s="12"/>
      <c r="H26" s="12"/>
      <c r="I26" s="12"/>
      <c r="J26" s="12"/>
      <c r="K26" s="12"/>
      <c r="L26" s="12"/>
      <c r="M26" s="12"/>
      <c r="N26" s="12"/>
      <c r="O26" s="12"/>
      <c r="P26" s="12"/>
      <c r="Q26" s="12"/>
      <c r="R26" s="12"/>
      <c r="S26" s="12"/>
      <c r="T26" s="8"/>
      <c r="U26" s="8"/>
      <c r="V26" s="8"/>
    </row>
    <row r="27" spans="2:22" ht="12.75">
      <c r="B27" s="12"/>
      <c r="C27" s="12"/>
      <c r="D27" s="12"/>
      <c r="E27" s="12"/>
      <c r="F27" s="12"/>
      <c r="G27" s="12"/>
      <c r="H27" s="12"/>
      <c r="I27" s="12"/>
      <c r="J27" s="12"/>
      <c r="K27" s="12"/>
      <c r="L27" s="12"/>
      <c r="M27" s="12"/>
      <c r="N27" s="12"/>
      <c r="O27" s="12"/>
      <c r="P27" s="12"/>
      <c r="Q27" s="12"/>
      <c r="R27" s="12"/>
      <c r="S27" s="12"/>
      <c r="T27" s="8"/>
      <c r="U27" s="8"/>
      <c r="V27" s="8"/>
    </row>
    <row r="28" spans="2:22" ht="12.75">
      <c r="B28" s="12"/>
      <c r="C28" s="12"/>
      <c r="D28" s="12"/>
      <c r="E28" s="12"/>
      <c r="F28" s="12"/>
      <c r="G28" s="12"/>
      <c r="H28" s="12"/>
      <c r="I28" s="12"/>
      <c r="J28" s="12"/>
      <c r="K28" s="12"/>
      <c r="L28" s="12"/>
      <c r="M28" s="12"/>
      <c r="N28" s="12"/>
      <c r="O28" s="12"/>
      <c r="P28" s="12"/>
      <c r="Q28" s="12"/>
      <c r="R28" s="12"/>
      <c r="S28" s="12"/>
      <c r="T28" s="8"/>
      <c r="U28" s="8"/>
      <c r="V28" s="8"/>
    </row>
    <row r="29" spans="2:22" ht="12.75">
      <c r="B29" s="12"/>
      <c r="C29" s="12"/>
      <c r="D29" s="12"/>
      <c r="E29" s="12"/>
      <c r="F29" s="12"/>
      <c r="G29" s="12"/>
      <c r="H29" s="12"/>
      <c r="I29" s="12"/>
      <c r="J29" s="12"/>
      <c r="K29" s="12"/>
      <c r="L29" s="12"/>
      <c r="M29" s="12"/>
      <c r="N29" s="12"/>
      <c r="O29" s="12"/>
      <c r="P29" s="12"/>
      <c r="Q29" s="12"/>
      <c r="R29" s="12"/>
      <c r="S29" s="12"/>
      <c r="T29" s="8"/>
      <c r="U29" s="8"/>
      <c r="V29" s="8"/>
    </row>
    <row r="30" spans="2:22" ht="12.75">
      <c r="B30" s="12"/>
      <c r="C30" s="12"/>
      <c r="D30" s="12"/>
      <c r="E30" s="12"/>
      <c r="F30" s="12"/>
      <c r="G30" s="12"/>
      <c r="H30" s="12"/>
      <c r="I30" s="12"/>
      <c r="J30" s="12"/>
      <c r="K30" s="12"/>
      <c r="L30" s="12"/>
      <c r="M30" s="12"/>
      <c r="N30" s="12"/>
      <c r="O30" s="12"/>
      <c r="P30" s="12"/>
      <c r="Q30" s="12"/>
      <c r="R30" s="12"/>
      <c r="S30" s="12"/>
      <c r="T30" s="8"/>
      <c r="U30" s="8"/>
      <c r="V30" s="8"/>
    </row>
    <row r="31" spans="2:22" ht="12.75">
      <c r="B31" s="12"/>
      <c r="C31" s="12"/>
      <c r="D31" s="12"/>
      <c r="E31" s="12"/>
      <c r="F31" s="12"/>
      <c r="G31" s="12"/>
      <c r="H31" s="12"/>
      <c r="I31" s="12"/>
      <c r="J31" s="12"/>
      <c r="K31" s="12"/>
      <c r="L31" s="12"/>
      <c r="M31" s="12"/>
      <c r="N31" s="12"/>
      <c r="O31" s="12"/>
      <c r="P31" s="12"/>
      <c r="Q31" s="12"/>
      <c r="R31" s="12"/>
      <c r="S31" s="12"/>
      <c r="T31" s="8"/>
      <c r="U31" s="8"/>
      <c r="V31" s="8"/>
    </row>
    <row r="32" spans="2:22" ht="12.75">
      <c r="B32" s="12"/>
      <c r="C32" s="12"/>
      <c r="D32" s="12"/>
      <c r="E32" s="12"/>
      <c r="F32" s="12"/>
      <c r="G32" s="12"/>
      <c r="H32" s="12"/>
      <c r="I32" s="12"/>
      <c r="J32" s="12"/>
      <c r="K32" s="12"/>
      <c r="L32" s="12"/>
      <c r="M32" s="12"/>
      <c r="N32" s="12"/>
      <c r="O32" s="12"/>
      <c r="P32" s="12"/>
      <c r="Q32" s="12"/>
      <c r="R32" s="12"/>
      <c r="S32" s="12"/>
      <c r="T32" s="8"/>
      <c r="U32" s="8"/>
      <c r="V32" s="8"/>
    </row>
    <row r="33" spans="2:22" ht="12.75">
      <c r="B33" s="12"/>
      <c r="C33" s="12"/>
      <c r="D33" s="12"/>
      <c r="E33" s="12"/>
      <c r="F33" s="12"/>
      <c r="G33" s="12"/>
      <c r="H33" s="12"/>
      <c r="I33" s="12"/>
      <c r="J33" s="12"/>
      <c r="K33" s="12"/>
      <c r="L33" s="12"/>
      <c r="M33" s="12"/>
      <c r="N33" s="12"/>
      <c r="O33" s="12"/>
      <c r="P33" s="12"/>
      <c r="Q33" s="12"/>
      <c r="R33" s="12"/>
      <c r="S33" s="12"/>
      <c r="T33" s="12"/>
      <c r="U33" s="12"/>
      <c r="V33" s="12"/>
    </row>
    <row r="34" spans="2:22" ht="12.75">
      <c r="B34" s="12"/>
      <c r="C34" s="12"/>
      <c r="D34" s="12"/>
      <c r="E34" s="12"/>
      <c r="F34" s="12"/>
      <c r="G34" s="12"/>
      <c r="H34" s="12"/>
      <c r="I34" s="12"/>
      <c r="J34" s="12"/>
      <c r="K34" s="12"/>
      <c r="L34" s="12"/>
      <c r="M34" s="12"/>
      <c r="N34" s="12"/>
      <c r="O34" s="12"/>
      <c r="P34" s="12"/>
      <c r="Q34" s="12"/>
      <c r="R34" s="12"/>
      <c r="S34" s="12"/>
      <c r="T34" s="12"/>
      <c r="U34" s="12"/>
      <c r="V34" s="12"/>
    </row>
    <row r="35" spans="2:22" ht="12.75">
      <c r="B35" s="12"/>
      <c r="C35" s="12"/>
      <c r="D35" s="12"/>
      <c r="E35" s="12"/>
      <c r="F35" s="12"/>
      <c r="G35" s="12"/>
      <c r="H35" s="12"/>
      <c r="I35" s="12"/>
      <c r="J35" s="12"/>
      <c r="K35" s="12"/>
      <c r="L35" s="12"/>
      <c r="M35" s="12"/>
      <c r="N35" s="12"/>
      <c r="O35" s="12"/>
      <c r="P35" s="12"/>
      <c r="Q35" s="12"/>
      <c r="R35" s="12"/>
      <c r="S35" s="12"/>
      <c r="T35" s="12"/>
      <c r="U35" s="12"/>
      <c r="V35" s="12"/>
    </row>
    <row r="36" spans="2:22" ht="12.75">
      <c r="B36" s="12"/>
      <c r="C36" s="12"/>
      <c r="D36" s="12"/>
      <c r="E36" s="12"/>
      <c r="F36" s="12"/>
      <c r="G36" s="12"/>
      <c r="H36" s="12"/>
      <c r="I36" s="12"/>
      <c r="J36" s="12"/>
      <c r="K36" s="12"/>
      <c r="L36" s="12"/>
      <c r="M36" s="12"/>
      <c r="N36" s="12"/>
      <c r="O36" s="12"/>
      <c r="P36" s="12"/>
      <c r="Q36" s="12"/>
      <c r="R36" s="12"/>
      <c r="S36" s="12"/>
      <c r="T36" s="12"/>
      <c r="U36" s="12"/>
      <c r="V36" s="12"/>
    </row>
    <row r="37" spans="2:22" ht="12.75">
      <c r="B37" s="12"/>
      <c r="C37" s="12"/>
      <c r="D37" s="12"/>
      <c r="E37" s="12"/>
      <c r="F37" s="12"/>
      <c r="G37" s="12"/>
      <c r="H37" s="12"/>
      <c r="I37" s="12"/>
      <c r="J37" s="12"/>
      <c r="K37" s="12"/>
      <c r="L37" s="12"/>
      <c r="M37" s="12"/>
      <c r="N37" s="12"/>
      <c r="O37" s="12"/>
      <c r="P37" s="12"/>
      <c r="Q37" s="12"/>
      <c r="R37" s="12"/>
      <c r="S37" s="12"/>
      <c r="T37" s="12"/>
      <c r="U37" s="12"/>
      <c r="V37" s="12"/>
    </row>
    <row r="38" spans="2:22" ht="12.75">
      <c r="B38" s="12"/>
      <c r="C38" s="12"/>
      <c r="D38" s="12"/>
      <c r="E38" s="12"/>
      <c r="F38" s="12"/>
      <c r="G38" s="12"/>
      <c r="H38" s="12"/>
      <c r="I38" s="12"/>
      <c r="J38" s="12"/>
      <c r="K38" s="12"/>
      <c r="L38" s="12"/>
      <c r="M38" s="12"/>
      <c r="N38" s="12"/>
      <c r="O38" s="12"/>
      <c r="P38" s="12"/>
      <c r="Q38" s="12"/>
      <c r="R38" s="12"/>
      <c r="S38" s="12"/>
      <c r="T38" s="12"/>
      <c r="U38" s="12"/>
      <c r="V38" s="12"/>
    </row>
    <row r="39" spans="2:22" ht="12.75">
      <c r="B39" s="12"/>
      <c r="C39" s="12"/>
      <c r="D39" s="12"/>
      <c r="E39" s="12"/>
      <c r="F39" s="12"/>
      <c r="G39" s="12"/>
      <c r="H39" s="12"/>
      <c r="I39" s="12"/>
      <c r="J39" s="12"/>
      <c r="K39" s="12"/>
      <c r="L39" s="12"/>
      <c r="M39" s="12"/>
      <c r="N39" s="12"/>
      <c r="O39" s="12"/>
      <c r="P39" s="12"/>
      <c r="Q39" s="12"/>
      <c r="R39" s="12"/>
      <c r="S39" s="12"/>
      <c r="T39" s="12"/>
      <c r="U39" s="12"/>
      <c r="V39" s="12"/>
    </row>
    <row r="40" spans="2:22" ht="12.75">
      <c r="B40" s="12"/>
      <c r="C40" s="12"/>
      <c r="D40" s="12"/>
      <c r="E40" s="12"/>
      <c r="F40" s="12"/>
      <c r="G40" s="12"/>
      <c r="H40" s="12"/>
      <c r="I40" s="12"/>
      <c r="J40" s="12"/>
      <c r="K40" s="12"/>
      <c r="L40" s="12"/>
      <c r="M40" s="12"/>
      <c r="N40" s="12"/>
      <c r="O40" s="12"/>
      <c r="P40" s="12"/>
      <c r="Q40" s="12"/>
      <c r="R40" s="12"/>
      <c r="S40" s="12"/>
      <c r="T40" s="12"/>
      <c r="U40" s="12"/>
      <c r="V40" s="12"/>
    </row>
    <row r="41" spans="2:22" ht="12.75">
      <c r="B41" s="12"/>
      <c r="C41" s="12"/>
      <c r="D41" s="12"/>
      <c r="E41" s="12"/>
      <c r="F41" s="12"/>
      <c r="G41" s="12"/>
      <c r="H41" s="12"/>
      <c r="I41" s="12"/>
      <c r="J41" s="12"/>
      <c r="K41" s="12"/>
      <c r="L41" s="12"/>
      <c r="M41" s="12"/>
      <c r="N41" s="12"/>
      <c r="O41" s="12"/>
      <c r="P41" s="12"/>
      <c r="Q41" s="12"/>
      <c r="R41" s="12"/>
      <c r="S41" s="12"/>
      <c r="T41" s="12"/>
      <c r="U41" s="12"/>
      <c r="V41" s="12"/>
    </row>
    <row r="42" spans="2:22" ht="12.75">
      <c r="B42" s="12"/>
      <c r="C42" s="12"/>
      <c r="D42" s="12"/>
      <c r="E42" s="12"/>
      <c r="F42" s="12"/>
      <c r="G42" s="12"/>
      <c r="H42" s="12"/>
      <c r="I42" s="12"/>
      <c r="J42" s="12"/>
      <c r="K42" s="12"/>
      <c r="L42" s="12"/>
      <c r="M42" s="12"/>
      <c r="N42" s="12"/>
      <c r="O42" s="12"/>
      <c r="P42" s="12"/>
      <c r="Q42" s="12"/>
      <c r="R42" s="12"/>
      <c r="S42" s="12"/>
      <c r="T42" s="12"/>
      <c r="U42" s="12"/>
      <c r="V42" s="12"/>
    </row>
    <row r="43" spans="2:22" ht="12.75">
      <c r="B43" s="12"/>
      <c r="C43" s="12"/>
      <c r="D43" s="12"/>
      <c r="E43" s="12"/>
      <c r="F43" s="12"/>
      <c r="G43" s="12"/>
      <c r="H43" s="12"/>
      <c r="I43" s="12"/>
      <c r="J43" s="12"/>
      <c r="K43" s="12"/>
      <c r="L43" s="12"/>
      <c r="M43" s="12"/>
      <c r="N43" s="12"/>
      <c r="O43" s="12"/>
      <c r="P43" s="12"/>
      <c r="Q43" s="12"/>
      <c r="R43" s="12"/>
      <c r="S43" s="12"/>
      <c r="T43" s="12"/>
      <c r="U43" s="12"/>
      <c r="V43" s="12"/>
    </row>
    <row r="44" spans="2:22" ht="12.75">
      <c r="B44" s="12"/>
      <c r="C44" s="12"/>
      <c r="D44" s="12"/>
      <c r="E44" s="12"/>
      <c r="F44" s="12"/>
      <c r="G44" s="12"/>
      <c r="H44" s="12"/>
      <c r="I44" s="12"/>
      <c r="J44" s="12"/>
      <c r="K44" s="12"/>
      <c r="L44" s="12"/>
      <c r="M44" s="12"/>
      <c r="N44" s="12"/>
      <c r="O44" s="12"/>
      <c r="P44" s="12"/>
      <c r="Q44" s="12"/>
      <c r="R44" s="12"/>
      <c r="S44" s="12"/>
      <c r="T44" s="12"/>
      <c r="U44" s="12"/>
      <c r="V44" s="12"/>
    </row>
    <row r="45" spans="2:22" ht="12.75">
      <c r="B45" s="12"/>
      <c r="C45" s="12"/>
      <c r="D45" s="12"/>
      <c r="E45" s="12"/>
      <c r="F45" s="12"/>
      <c r="G45" s="12"/>
      <c r="H45" s="12"/>
      <c r="I45" s="12"/>
      <c r="J45" s="12"/>
      <c r="K45" s="12"/>
      <c r="L45" s="12"/>
      <c r="M45" s="12"/>
      <c r="N45" s="12"/>
      <c r="O45" s="12"/>
      <c r="P45" s="12"/>
      <c r="Q45" s="12"/>
      <c r="R45" s="12"/>
      <c r="S45" s="12"/>
      <c r="T45" s="12"/>
      <c r="U45" s="12"/>
      <c r="V45" s="12"/>
    </row>
    <row r="46" spans="2:22" ht="12.75">
      <c r="B46" s="12"/>
      <c r="C46" s="12"/>
      <c r="D46" s="12"/>
      <c r="E46" s="12"/>
      <c r="F46" s="12"/>
      <c r="G46" s="12"/>
      <c r="H46" s="12"/>
      <c r="I46" s="12"/>
      <c r="J46" s="12"/>
      <c r="K46" s="12"/>
      <c r="L46" s="12"/>
      <c r="M46" s="12"/>
      <c r="N46" s="12"/>
      <c r="O46" s="12"/>
      <c r="P46" s="12"/>
      <c r="Q46" s="12"/>
      <c r="R46" s="12"/>
      <c r="S46" s="12"/>
      <c r="T46" s="12"/>
      <c r="U46" s="12"/>
      <c r="V46" s="12"/>
    </row>
    <row r="47" spans="2:22" ht="12.75">
      <c r="B47" s="12"/>
      <c r="C47" s="12"/>
      <c r="D47" s="12"/>
      <c r="E47" s="12"/>
      <c r="F47" s="12"/>
      <c r="G47" s="12"/>
      <c r="H47" s="12"/>
      <c r="I47" s="12"/>
      <c r="J47" s="12"/>
      <c r="K47" s="12"/>
      <c r="L47" s="12"/>
      <c r="M47" s="12"/>
      <c r="N47" s="12"/>
      <c r="O47" s="12"/>
      <c r="P47" s="12"/>
      <c r="Q47" s="12"/>
      <c r="R47" s="12"/>
      <c r="S47" s="12"/>
      <c r="T47" s="12"/>
      <c r="U47" s="12"/>
      <c r="V47" s="12"/>
    </row>
    <row r="48" spans="2:22" ht="12.75">
      <c r="B48" s="12"/>
      <c r="C48" s="12"/>
      <c r="D48" s="12"/>
      <c r="E48" s="12"/>
      <c r="F48" s="12"/>
      <c r="G48" s="12"/>
      <c r="H48" s="12"/>
      <c r="I48" s="12"/>
      <c r="J48" s="12"/>
      <c r="K48" s="12"/>
      <c r="L48" s="12"/>
      <c r="M48" s="12"/>
      <c r="N48" s="12"/>
      <c r="O48" s="12"/>
      <c r="P48" s="12"/>
      <c r="Q48" s="12"/>
      <c r="R48" s="12"/>
      <c r="S48" s="12"/>
      <c r="T48" s="12"/>
      <c r="U48" s="12"/>
      <c r="V48" s="12"/>
    </row>
    <row r="49" spans="2:22" ht="12.75">
      <c r="B49" s="12"/>
      <c r="C49" s="12"/>
      <c r="D49" s="12"/>
      <c r="E49" s="12"/>
      <c r="F49" s="12"/>
      <c r="G49" s="12"/>
      <c r="H49" s="12"/>
      <c r="I49" s="12"/>
      <c r="J49" s="12"/>
      <c r="K49" s="12"/>
      <c r="L49" s="12"/>
      <c r="M49" s="12"/>
      <c r="N49" s="12"/>
      <c r="O49" s="12"/>
      <c r="P49" s="12"/>
      <c r="Q49" s="12"/>
      <c r="R49" s="12"/>
      <c r="S49" s="12"/>
      <c r="T49" s="12"/>
      <c r="U49" s="12"/>
      <c r="V49" s="12"/>
    </row>
    <row r="50" spans="2:22" ht="12.75">
      <c r="B50" s="12"/>
      <c r="C50" s="12"/>
      <c r="D50" s="12"/>
      <c r="E50" s="12"/>
      <c r="F50" s="12"/>
      <c r="G50" s="12"/>
      <c r="H50" s="12"/>
      <c r="I50" s="12"/>
      <c r="J50" s="12"/>
      <c r="K50" s="12"/>
      <c r="L50" s="12"/>
      <c r="M50" s="12"/>
      <c r="N50" s="12"/>
      <c r="O50" s="12"/>
      <c r="P50" s="12"/>
      <c r="Q50" s="12"/>
      <c r="R50" s="12"/>
      <c r="S50" s="12"/>
      <c r="T50" s="12"/>
      <c r="U50" s="12"/>
      <c r="V50" s="12"/>
    </row>
    <row r="51" spans="2:22" ht="12.75">
      <c r="B51" s="12"/>
      <c r="C51" s="12"/>
      <c r="D51" s="12"/>
      <c r="E51" s="12"/>
      <c r="F51" s="12"/>
      <c r="G51" s="12"/>
      <c r="H51" s="12"/>
      <c r="I51" s="12"/>
      <c r="J51" s="12"/>
      <c r="K51" s="12"/>
      <c r="L51" s="12"/>
      <c r="M51" s="12"/>
      <c r="N51" s="12"/>
      <c r="O51" s="12"/>
      <c r="P51" s="12"/>
      <c r="Q51" s="12"/>
      <c r="R51" s="12"/>
      <c r="S51" s="12"/>
      <c r="T51" s="12"/>
      <c r="U51" s="12"/>
      <c r="V51" s="12"/>
    </row>
    <row r="52" spans="2:22" ht="12.75">
      <c r="B52" s="12"/>
      <c r="C52" s="12"/>
      <c r="D52" s="12"/>
      <c r="E52" s="12"/>
      <c r="F52" s="12"/>
      <c r="G52" s="12"/>
      <c r="H52" s="12"/>
      <c r="I52" s="12"/>
      <c r="J52" s="12"/>
      <c r="K52" s="12"/>
      <c r="L52" s="12"/>
      <c r="M52" s="12"/>
      <c r="N52" s="12"/>
      <c r="O52" s="12"/>
      <c r="P52" s="12"/>
      <c r="Q52" s="12"/>
      <c r="R52" s="12"/>
      <c r="S52" s="12"/>
      <c r="T52" s="12"/>
      <c r="U52" s="12"/>
      <c r="V52" s="12"/>
    </row>
    <row r="53" spans="2:22" ht="12.75">
      <c r="B53" s="12"/>
      <c r="C53" s="12"/>
      <c r="D53" s="12"/>
      <c r="E53" s="12"/>
      <c r="F53" s="12"/>
      <c r="G53" s="12"/>
      <c r="H53" s="12"/>
      <c r="I53" s="12"/>
      <c r="J53" s="12"/>
      <c r="K53" s="12"/>
      <c r="L53" s="12"/>
      <c r="M53" s="12"/>
      <c r="N53" s="12"/>
      <c r="O53" s="12"/>
      <c r="P53" s="12"/>
      <c r="Q53" s="12"/>
      <c r="R53" s="12"/>
      <c r="S53" s="12"/>
      <c r="T53" s="12"/>
      <c r="U53" s="12"/>
      <c r="V53" s="12"/>
    </row>
    <row r="54" spans="2:22" ht="12.75">
      <c r="B54" s="12"/>
      <c r="C54" s="12"/>
      <c r="D54" s="12"/>
      <c r="E54" s="12"/>
      <c r="F54" s="12"/>
      <c r="G54" s="12"/>
      <c r="H54" s="12"/>
      <c r="I54" s="12"/>
      <c r="J54" s="12"/>
      <c r="K54" s="12"/>
      <c r="L54" s="12"/>
      <c r="M54" s="12"/>
      <c r="N54" s="12"/>
      <c r="O54" s="12"/>
      <c r="P54" s="12"/>
      <c r="Q54" s="12"/>
      <c r="R54" s="12"/>
      <c r="S54" s="12"/>
      <c r="T54" s="12"/>
      <c r="U54" s="12"/>
      <c r="V54" s="12"/>
    </row>
    <row r="55" spans="2:22" ht="12.75">
      <c r="B55" s="12"/>
      <c r="C55" s="12"/>
      <c r="D55" s="12"/>
      <c r="E55" s="12"/>
      <c r="F55" s="12"/>
      <c r="G55" s="12"/>
      <c r="H55" s="12"/>
      <c r="I55" s="12"/>
      <c r="J55" s="12"/>
      <c r="K55" s="12"/>
      <c r="L55" s="12"/>
      <c r="M55" s="12"/>
      <c r="N55" s="12"/>
      <c r="O55" s="12"/>
      <c r="P55" s="12"/>
      <c r="Q55" s="12"/>
      <c r="R55" s="12"/>
      <c r="S55" s="12"/>
      <c r="T55" s="12"/>
      <c r="U55" s="12"/>
      <c r="V55" s="12"/>
    </row>
    <row r="56" spans="2:22" ht="12.75">
      <c r="B56" s="12"/>
      <c r="C56" s="12"/>
      <c r="D56" s="12"/>
      <c r="E56" s="12"/>
      <c r="F56" s="12"/>
      <c r="G56" s="12"/>
      <c r="H56" s="12"/>
      <c r="I56" s="12"/>
      <c r="J56" s="12"/>
      <c r="K56" s="12"/>
      <c r="L56" s="12"/>
      <c r="M56" s="12"/>
      <c r="N56" s="12"/>
      <c r="O56" s="12"/>
      <c r="P56" s="12"/>
      <c r="Q56" s="12"/>
      <c r="R56" s="12"/>
      <c r="S56" s="12"/>
      <c r="T56" s="12"/>
      <c r="U56" s="12"/>
      <c r="V56" s="12"/>
    </row>
    <row r="57" spans="2:22" ht="12.75">
      <c r="B57" s="12"/>
      <c r="C57" s="12"/>
      <c r="D57" s="12"/>
      <c r="E57" s="12"/>
      <c r="F57" s="12"/>
      <c r="G57" s="12"/>
      <c r="H57" s="12"/>
      <c r="I57" s="12"/>
      <c r="J57" s="12"/>
      <c r="K57" s="12"/>
      <c r="L57" s="12"/>
      <c r="M57" s="12"/>
      <c r="N57" s="12"/>
      <c r="O57" s="12"/>
      <c r="P57" s="12"/>
      <c r="Q57" s="12"/>
      <c r="R57" s="12"/>
      <c r="S57" s="12"/>
      <c r="T57" s="12"/>
      <c r="U57" s="12"/>
      <c r="V57" s="12"/>
    </row>
    <row r="58" spans="2:22" ht="12.75">
      <c r="B58" s="12"/>
      <c r="C58" s="12"/>
      <c r="D58" s="12"/>
      <c r="E58" s="12"/>
      <c r="F58" s="12"/>
      <c r="G58" s="12"/>
      <c r="H58" s="12"/>
      <c r="I58" s="12"/>
      <c r="J58" s="12"/>
      <c r="K58" s="12"/>
      <c r="L58" s="12"/>
      <c r="M58" s="12"/>
      <c r="N58" s="12"/>
      <c r="O58" s="12"/>
      <c r="P58" s="12"/>
      <c r="Q58" s="12"/>
      <c r="R58" s="12"/>
      <c r="S58" s="12"/>
      <c r="T58" s="12"/>
      <c r="U58" s="12"/>
      <c r="V58" s="12"/>
    </row>
    <row r="59" spans="2:22" ht="12.75">
      <c r="B59" s="12"/>
      <c r="C59" s="12"/>
      <c r="D59" s="12"/>
      <c r="E59" s="12"/>
      <c r="F59" s="12"/>
      <c r="G59" s="12"/>
      <c r="H59" s="12"/>
      <c r="I59" s="12"/>
      <c r="J59" s="12"/>
      <c r="K59" s="12"/>
      <c r="L59" s="12"/>
      <c r="M59" s="12"/>
      <c r="N59" s="12"/>
      <c r="O59" s="12"/>
      <c r="P59" s="12"/>
      <c r="Q59" s="12"/>
      <c r="R59" s="12"/>
      <c r="S59" s="12"/>
      <c r="T59" s="12"/>
      <c r="U59" s="12"/>
      <c r="V59" s="12"/>
    </row>
    <row r="60" spans="2:22" ht="12.75">
      <c r="B60" s="12"/>
      <c r="C60" s="12"/>
      <c r="D60" s="12"/>
      <c r="E60" s="12"/>
      <c r="F60" s="12"/>
      <c r="G60" s="12"/>
      <c r="H60" s="12"/>
      <c r="I60" s="12"/>
      <c r="J60" s="12"/>
      <c r="K60" s="12"/>
      <c r="L60" s="12"/>
      <c r="M60" s="12"/>
      <c r="N60" s="12"/>
      <c r="O60" s="12"/>
      <c r="P60" s="12"/>
      <c r="Q60" s="12"/>
      <c r="R60" s="12"/>
      <c r="S60" s="12"/>
      <c r="T60" s="12"/>
      <c r="U60" s="12"/>
      <c r="V60" s="12"/>
    </row>
    <row r="61" spans="2:22" ht="12.75">
      <c r="B61" s="12"/>
      <c r="C61" s="12"/>
      <c r="D61" s="12"/>
      <c r="E61" s="12"/>
      <c r="F61" s="12"/>
      <c r="G61" s="12"/>
      <c r="H61" s="12"/>
      <c r="I61" s="12"/>
      <c r="J61" s="12"/>
      <c r="K61" s="12"/>
      <c r="L61" s="12"/>
      <c r="M61" s="12"/>
      <c r="N61" s="12"/>
      <c r="O61" s="12"/>
      <c r="P61" s="12"/>
      <c r="Q61" s="12"/>
      <c r="R61" s="12"/>
      <c r="S61" s="12"/>
      <c r="T61" s="12"/>
      <c r="U61" s="12"/>
      <c r="V61" s="12"/>
    </row>
    <row r="62" spans="2:22" ht="12.75">
      <c r="B62" s="12"/>
      <c r="C62" s="12"/>
      <c r="D62" s="12"/>
      <c r="E62" s="12"/>
      <c r="F62" s="12"/>
      <c r="G62" s="12"/>
      <c r="H62" s="12"/>
      <c r="I62" s="12"/>
      <c r="J62" s="12"/>
      <c r="K62" s="12"/>
      <c r="L62" s="12"/>
      <c r="M62" s="12"/>
      <c r="N62" s="12"/>
      <c r="O62" s="12"/>
      <c r="P62" s="12"/>
      <c r="Q62" s="12"/>
      <c r="R62" s="12"/>
      <c r="S62" s="12"/>
      <c r="T62" s="12"/>
      <c r="U62" s="12"/>
      <c r="V62" s="12"/>
    </row>
    <row r="63" spans="2:22" ht="12.75">
      <c r="B63" s="12"/>
      <c r="C63" s="12"/>
      <c r="D63" s="12"/>
      <c r="E63" s="12"/>
      <c r="F63" s="12"/>
      <c r="G63" s="12"/>
      <c r="H63" s="12"/>
      <c r="I63" s="12"/>
      <c r="J63" s="12"/>
      <c r="K63" s="12"/>
      <c r="L63" s="12"/>
      <c r="M63" s="12"/>
      <c r="N63" s="12"/>
      <c r="O63" s="12"/>
      <c r="P63" s="12"/>
      <c r="Q63" s="12"/>
      <c r="R63" s="12"/>
      <c r="S63" s="12"/>
      <c r="T63" s="12"/>
      <c r="U63" s="12"/>
      <c r="V63" s="12"/>
    </row>
    <row r="64" spans="2:22" ht="12.75">
      <c r="B64" s="12"/>
      <c r="C64" s="12"/>
      <c r="D64" s="12"/>
      <c r="E64" s="12"/>
      <c r="F64" s="12"/>
      <c r="G64" s="12"/>
      <c r="H64" s="12"/>
      <c r="I64" s="12"/>
      <c r="J64" s="12"/>
      <c r="K64" s="12"/>
      <c r="L64" s="12"/>
      <c r="M64" s="12"/>
      <c r="N64" s="12"/>
      <c r="O64" s="12"/>
      <c r="P64" s="12"/>
      <c r="Q64" s="12"/>
      <c r="R64" s="12"/>
      <c r="S64" s="12"/>
      <c r="T64" s="12"/>
      <c r="U64" s="12"/>
      <c r="V64" s="12"/>
    </row>
    <row r="65" spans="2:22" ht="12.75">
      <c r="B65" s="12"/>
      <c r="C65" s="12"/>
      <c r="D65" s="12"/>
      <c r="E65" s="12"/>
      <c r="F65" s="12"/>
      <c r="G65" s="12"/>
      <c r="H65" s="12"/>
      <c r="I65" s="12"/>
      <c r="J65" s="12"/>
      <c r="K65" s="12"/>
      <c r="L65" s="12"/>
      <c r="M65" s="12"/>
      <c r="N65" s="12"/>
      <c r="O65" s="12"/>
      <c r="P65" s="12"/>
      <c r="Q65" s="12"/>
      <c r="R65" s="12"/>
      <c r="S65" s="12"/>
      <c r="T65" s="12"/>
      <c r="U65" s="12"/>
      <c r="V65" s="12"/>
    </row>
    <row r="66" spans="2:22" ht="12.75">
      <c r="B66" s="12"/>
      <c r="C66" s="12"/>
      <c r="D66" s="12"/>
      <c r="E66" s="12"/>
      <c r="F66" s="12"/>
      <c r="G66" s="12"/>
      <c r="H66" s="12"/>
      <c r="I66" s="12"/>
      <c r="J66" s="12"/>
      <c r="K66" s="12"/>
      <c r="L66" s="12"/>
      <c r="M66" s="12"/>
      <c r="N66" s="12"/>
      <c r="O66" s="12"/>
      <c r="P66" s="12"/>
      <c r="Q66" s="12"/>
      <c r="R66" s="12"/>
      <c r="S66" s="12"/>
      <c r="T66" s="12"/>
      <c r="U66" s="12"/>
      <c r="V66" s="12"/>
    </row>
    <row r="67" spans="2:22" ht="12.75">
      <c r="B67" s="12"/>
      <c r="C67" s="12"/>
      <c r="D67" s="12"/>
      <c r="E67" s="12"/>
      <c r="F67" s="12"/>
      <c r="G67" s="12"/>
      <c r="H67" s="12"/>
      <c r="I67" s="12"/>
      <c r="J67" s="12"/>
      <c r="K67" s="12"/>
      <c r="L67" s="12"/>
      <c r="M67" s="12"/>
      <c r="N67" s="12"/>
      <c r="O67" s="12"/>
      <c r="P67" s="12"/>
      <c r="Q67" s="12"/>
      <c r="R67" s="12"/>
      <c r="S67" s="12"/>
      <c r="T67" s="12"/>
      <c r="U67" s="12"/>
      <c r="V67" s="12"/>
    </row>
    <row r="68" spans="2:22" ht="12.75">
      <c r="B68" s="12"/>
      <c r="C68" s="12"/>
      <c r="D68" s="12"/>
      <c r="E68" s="12"/>
      <c r="F68" s="12"/>
      <c r="G68" s="12"/>
      <c r="H68" s="12"/>
      <c r="I68" s="12"/>
      <c r="J68" s="12"/>
      <c r="K68" s="12"/>
      <c r="L68" s="12"/>
      <c r="M68" s="12"/>
      <c r="N68" s="12"/>
      <c r="O68" s="12"/>
      <c r="P68" s="12"/>
      <c r="Q68" s="12"/>
      <c r="R68" s="12"/>
      <c r="S68" s="12"/>
      <c r="T68" s="12"/>
      <c r="U68" s="12"/>
      <c r="V68" s="12"/>
    </row>
    <row r="69" spans="2:22" ht="12.75">
      <c r="B69" s="12"/>
      <c r="C69" s="12"/>
      <c r="D69" s="12"/>
      <c r="E69" s="12"/>
      <c r="F69" s="12"/>
      <c r="G69" s="12"/>
      <c r="H69" s="12"/>
      <c r="I69" s="12"/>
      <c r="J69" s="12"/>
      <c r="K69" s="12"/>
      <c r="L69" s="12"/>
      <c r="M69" s="12"/>
      <c r="N69" s="12"/>
      <c r="O69" s="12"/>
      <c r="P69" s="12"/>
      <c r="Q69" s="12"/>
      <c r="R69" s="12"/>
      <c r="S69" s="12"/>
      <c r="T69" s="12"/>
      <c r="U69" s="12"/>
      <c r="V69" s="12"/>
    </row>
    <row r="70" spans="2:22" ht="12.75">
      <c r="B70" s="12"/>
      <c r="C70" s="12"/>
      <c r="D70" s="12"/>
      <c r="E70" s="12"/>
      <c r="F70" s="12"/>
      <c r="G70" s="12"/>
      <c r="H70" s="12"/>
      <c r="I70" s="12"/>
      <c r="J70" s="12"/>
      <c r="K70" s="12"/>
      <c r="L70" s="12"/>
      <c r="M70" s="12"/>
      <c r="N70" s="12"/>
      <c r="O70" s="12"/>
      <c r="P70" s="12"/>
      <c r="Q70" s="12"/>
      <c r="R70" s="12"/>
      <c r="S70" s="12"/>
      <c r="T70" s="12"/>
      <c r="U70" s="12"/>
      <c r="V70" s="12"/>
    </row>
    <row r="71" spans="2:22" ht="12.75">
      <c r="B71" s="12"/>
      <c r="C71" s="12"/>
      <c r="D71" s="12"/>
      <c r="E71" s="12"/>
      <c r="F71" s="12"/>
      <c r="G71" s="12"/>
      <c r="H71" s="12"/>
      <c r="I71" s="12"/>
      <c r="J71" s="12"/>
      <c r="K71" s="12"/>
      <c r="L71" s="12"/>
      <c r="M71" s="12"/>
      <c r="N71" s="12"/>
      <c r="O71" s="12"/>
      <c r="P71" s="12"/>
      <c r="Q71" s="12"/>
      <c r="R71" s="12"/>
      <c r="S71" s="12"/>
      <c r="T71" s="12"/>
      <c r="U71" s="12"/>
      <c r="V71" s="12"/>
    </row>
    <row r="72" spans="2:22" ht="12.75">
      <c r="B72" s="12"/>
      <c r="C72" s="12"/>
      <c r="D72" s="12"/>
      <c r="E72" s="12"/>
      <c r="F72" s="12"/>
      <c r="G72" s="12"/>
      <c r="H72" s="12"/>
      <c r="I72" s="12"/>
      <c r="J72" s="12"/>
      <c r="K72" s="12"/>
      <c r="L72" s="12"/>
      <c r="M72" s="12"/>
      <c r="N72" s="12"/>
      <c r="O72" s="12"/>
      <c r="P72" s="12"/>
      <c r="Q72" s="12"/>
      <c r="R72" s="12"/>
      <c r="S72" s="12"/>
      <c r="T72" s="12"/>
      <c r="U72" s="12"/>
      <c r="V72" s="12"/>
    </row>
    <row r="73" spans="2:22" ht="12.75">
      <c r="B73" s="12"/>
      <c r="C73" s="12"/>
      <c r="D73" s="12"/>
      <c r="E73" s="12"/>
      <c r="F73" s="12"/>
      <c r="G73" s="12"/>
      <c r="H73" s="12"/>
      <c r="I73" s="12"/>
      <c r="J73" s="12"/>
      <c r="K73" s="12"/>
      <c r="L73" s="12"/>
      <c r="M73" s="12"/>
      <c r="N73" s="12"/>
      <c r="O73" s="12"/>
      <c r="P73" s="12"/>
      <c r="Q73" s="12"/>
      <c r="R73" s="12"/>
      <c r="S73" s="12"/>
      <c r="T73" s="12"/>
      <c r="U73" s="12"/>
      <c r="V73" s="12"/>
    </row>
    <row r="74" spans="2:22" ht="12.75">
      <c r="B74" s="12"/>
      <c r="C74" s="12"/>
      <c r="D74" s="12"/>
      <c r="E74" s="12"/>
      <c r="F74" s="12"/>
      <c r="G74" s="12"/>
      <c r="H74" s="12"/>
      <c r="I74" s="12"/>
      <c r="J74" s="12"/>
      <c r="K74" s="12"/>
      <c r="L74" s="12"/>
      <c r="M74" s="12"/>
      <c r="N74" s="12"/>
      <c r="O74" s="12"/>
      <c r="P74" s="12"/>
      <c r="Q74" s="12"/>
      <c r="R74" s="12"/>
      <c r="S74" s="12"/>
      <c r="T74" s="12"/>
      <c r="U74" s="12"/>
      <c r="V74" s="12"/>
    </row>
    <row r="75" spans="2:22" ht="12.75">
      <c r="B75" s="12"/>
      <c r="C75" s="12"/>
      <c r="D75" s="12"/>
      <c r="E75" s="12"/>
      <c r="F75" s="12"/>
      <c r="G75" s="12"/>
      <c r="H75" s="12"/>
      <c r="I75" s="12"/>
      <c r="J75" s="12"/>
      <c r="K75" s="12"/>
      <c r="L75" s="12"/>
      <c r="M75" s="12"/>
      <c r="N75" s="12"/>
      <c r="O75" s="12"/>
      <c r="P75" s="12"/>
      <c r="Q75" s="12"/>
      <c r="R75" s="12"/>
      <c r="S75" s="12"/>
      <c r="T75" s="12"/>
      <c r="U75" s="12"/>
      <c r="V75" s="12"/>
    </row>
    <row r="76" spans="2:22" ht="12.75">
      <c r="B76" s="12"/>
      <c r="C76" s="12"/>
      <c r="D76" s="12"/>
      <c r="E76" s="12"/>
      <c r="F76" s="12"/>
      <c r="G76" s="12"/>
      <c r="H76" s="12"/>
      <c r="I76" s="12"/>
      <c r="J76" s="12"/>
      <c r="K76" s="12"/>
      <c r="L76" s="12"/>
      <c r="M76" s="12"/>
      <c r="N76" s="12"/>
      <c r="O76" s="12"/>
      <c r="P76" s="12"/>
      <c r="Q76" s="12"/>
      <c r="R76" s="12"/>
      <c r="S76" s="12"/>
      <c r="T76" s="12"/>
      <c r="U76" s="12"/>
      <c r="V76" s="12"/>
    </row>
    <row r="77" spans="2:22" ht="12.75">
      <c r="B77" s="12"/>
      <c r="C77" s="12"/>
      <c r="D77" s="12"/>
      <c r="E77" s="12"/>
      <c r="F77" s="12"/>
      <c r="G77" s="12"/>
      <c r="H77" s="12"/>
      <c r="I77" s="12"/>
      <c r="J77" s="12"/>
      <c r="K77" s="12"/>
      <c r="L77" s="12"/>
      <c r="M77" s="12"/>
      <c r="N77" s="12"/>
      <c r="O77" s="12"/>
      <c r="P77" s="12"/>
      <c r="Q77" s="12"/>
      <c r="R77" s="12"/>
      <c r="S77" s="12"/>
      <c r="T77" s="12"/>
      <c r="U77" s="12"/>
      <c r="V77" s="12"/>
    </row>
    <row r="78" spans="2:22" ht="12.75">
      <c r="B78" s="12"/>
      <c r="C78" s="12"/>
      <c r="D78" s="12"/>
      <c r="E78" s="12"/>
      <c r="F78" s="12"/>
      <c r="G78" s="12"/>
      <c r="H78" s="12"/>
      <c r="I78" s="12"/>
      <c r="J78" s="12"/>
      <c r="K78" s="12"/>
      <c r="L78" s="12"/>
      <c r="M78" s="12"/>
      <c r="N78" s="12"/>
      <c r="O78" s="12"/>
      <c r="P78" s="12"/>
      <c r="Q78" s="12"/>
      <c r="R78" s="12"/>
      <c r="S78" s="12"/>
      <c r="T78" s="12"/>
      <c r="U78" s="12"/>
      <c r="V78" s="12"/>
    </row>
    <row r="79" spans="2:22" ht="12.75">
      <c r="B79" s="12"/>
      <c r="C79" s="12"/>
      <c r="D79" s="12"/>
      <c r="E79" s="12"/>
      <c r="F79" s="12"/>
      <c r="G79" s="12"/>
      <c r="H79" s="12"/>
      <c r="I79" s="12"/>
      <c r="J79" s="12"/>
      <c r="K79" s="12"/>
      <c r="L79" s="12"/>
      <c r="M79" s="12"/>
      <c r="N79" s="12"/>
      <c r="O79" s="12"/>
      <c r="P79" s="12"/>
      <c r="Q79" s="12"/>
      <c r="R79" s="12"/>
      <c r="S79" s="12"/>
      <c r="T79" s="12"/>
      <c r="U79" s="12"/>
      <c r="V79" s="12"/>
    </row>
    <row r="80" spans="2:22" ht="12.75">
      <c r="B80" s="12"/>
      <c r="C80" s="12"/>
      <c r="D80" s="12"/>
      <c r="E80" s="12"/>
      <c r="F80" s="12"/>
      <c r="G80" s="12"/>
      <c r="H80" s="12"/>
      <c r="I80" s="12"/>
      <c r="J80" s="12"/>
      <c r="K80" s="12"/>
      <c r="L80" s="12"/>
      <c r="M80" s="12"/>
      <c r="N80" s="12"/>
      <c r="O80" s="12"/>
      <c r="P80" s="12"/>
      <c r="Q80" s="12"/>
      <c r="R80" s="12"/>
      <c r="S80" s="12"/>
      <c r="T80" s="12"/>
      <c r="U80" s="12"/>
      <c r="V80" s="12"/>
    </row>
    <row r="81" spans="2:22" ht="12.75">
      <c r="B81" s="12"/>
      <c r="C81" s="12"/>
      <c r="D81" s="12"/>
      <c r="E81" s="12"/>
      <c r="F81" s="12"/>
      <c r="G81" s="12"/>
      <c r="H81" s="12"/>
      <c r="I81" s="12"/>
      <c r="J81" s="12"/>
      <c r="K81" s="12"/>
      <c r="L81" s="12"/>
      <c r="M81" s="12"/>
      <c r="N81" s="12"/>
      <c r="O81" s="12"/>
      <c r="P81" s="12"/>
      <c r="Q81" s="12"/>
      <c r="R81" s="12"/>
      <c r="S81" s="12"/>
      <c r="T81" s="12"/>
      <c r="U81" s="12"/>
      <c r="V81" s="12"/>
    </row>
    <row r="82" spans="2:22" ht="12.75">
      <c r="B82" s="12"/>
      <c r="C82" s="12"/>
      <c r="D82" s="12"/>
      <c r="E82" s="12"/>
      <c r="F82" s="12"/>
      <c r="G82" s="12"/>
      <c r="H82" s="12"/>
      <c r="I82" s="12"/>
      <c r="J82" s="12"/>
      <c r="K82" s="12"/>
      <c r="L82" s="12"/>
      <c r="M82" s="12"/>
      <c r="N82" s="12"/>
      <c r="O82" s="12"/>
      <c r="P82" s="12"/>
      <c r="Q82" s="12"/>
      <c r="R82" s="12"/>
      <c r="S82" s="12"/>
      <c r="T82" s="12"/>
      <c r="U82" s="12"/>
      <c r="V82" s="12"/>
    </row>
    <row r="83" spans="2:22" ht="12.75">
      <c r="B83" s="12"/>
      <c r="C83" s="12"/>
      <c r="D83" s="12"/>
      <c r="E83" s="12"/>
      <c r="F83" s="12"/>
      <c r="G83" s="12"/>
      <c r="H83" s="12"/>
      <c r="I83" s="12"/>
      <c r="J83" s="12"/>
      <c r="K83" s="12"/>
      <c r="L83" s="12"/>
      <c r="M83" s="12"/>
      <c r="N83" s="12"/>
      <c r="O83" s="12"/>
      <c r="P83" s="12"/>
      <c r="Q83" s="12"/>
      <c r="R83" s="12"/>
      <c r="S83" s="12"/>
      <c r="T83" s="12"/>
      <c r="U83" s="12"/>
      <c r="V83" s="12"/>
    </row>
    <row r="84" spans="2:22" ht="12.75">
      <c r="B84" s="12"/>
      <c r="C84" s="12"/>
      <c r="D84" s="12"/>
      <c r="E84" s="12"/>
      <c r="F84" s="12"/>
      <c r="G84" s="12"/>
      <c r="H84" s="12"/>
      <c r="I84" s="12"/>
      <c r="J84" s="12"/>
      <c r="K84" s="12"/>
      <c r="L84" s="12"/>
      <c r="M84" s="12"/>
      <c r="N84" s="12"/>
      <c r="O84" s="12"/>
      <c r="P84" s="12"/>
      <c r="Q84" s="12"/>
      <c r="R84" s="12"/>
      <c r="S84" s="12"/>
      <c r="T84" s="12"/>
      <c r="U84" s="12"/>
      <c r="V84" s="12"/>
    </row>
    <row r="85" spans="2:22" ht="12.75">
      <c r="B85" s="12"/>
      <c r="C85" s="12"/>
      <c r="D85" s="12"/>
      <c r="E85" s="12"/>
      <c r="F85" s="12"/>
      <c r="G85" s="12"/>
      <c r="H85" s="12"/>
      <c r="I85" s="12"/>
      <c r="J85" s="12"/>
      <c r="K85" s="12"/>
      <c r="L85" s="12"/>
      <c r="M85" s="12"/>
      <c r="N85" s="12"/>
      <c r="O85" s="12"/>
      <c r="P85" s="12"/>
      <c r="Q85" s="12"/>
      <c r="R85" s="12"/>
      <c r="S85" s="12"/>
      <c r="T85" s="12"/>
      <c r="U85" s="12"/>
      <c r="V85" s="12"/>
    </row>
    <row r="86" spans="2:22" ht="12.75">
      <c r="B86" s="12"/>
      <c r="C86" s="12"/>
      <c r="D86" s="12"/>
      <c r="E86" s="12"/>
      <c r="F86" s="12"/>
      <c r="G86" s="12"/>
      <c r="H86" s="12"/>
      <c r="I86" s="12"/>
      <c r="J86" s="12"/>
      <c r="K86" s="12"/>
      <c r="L86" s="12"/>
      <c r="M86" s="12"/>
      <c r="N86" s="12"/>
      <c r="O86" s="12"/>
      <c r="P86" s="12"/>
      <c r="Q86" s="12"/>
      <c r="R86" s="12"/>
      <c r="S86" s="12"/>
      <c r="T86" s="12"/>
      <c r="U86" s="12"/>
      <c r="V86" s="12"/>
    </row>
    <row r="87" spans="2:22" ht="12.75">
      <c r="B87" s="12"/>
      <c r="C87" s="12"/>
      <c r="D87" s="12"/>
      <c r="E87" s="12"/>
      <c r="F87" s="12"/>
      <c r="G87" s="12"/>
      <c r="H87" s="12"/>
      <c r="I87" s="12"/>
      <c r="J87" s="12"/>
      <c r="K87" s="12"/>
      <c r="L87" s="12"/>
      <c r="M87" s="12"/>
      <c r="N87" s="12"/>
      <c r="O87" s="12"/>
      <c r="P87" s="12"/>
      <c r="Q87" s="12"/>
      <c r="R87" s="12"/>
      <c r="S87" s="12"/>
      <c r="T87" s="12"/>
      <c r="U87" s="12"/>
      <c r="V87" s="12"/>
    </row>
    <row r="88" spans="2:22" ht="12.75">
      <c r="B88" s="12"/>
      <c r="C88" s="12"/>
      <c r="D88" s="12"/>
      <c r="E88" s="12"/>
      <c r="F88" s="12"/>
      <c r="G88" s="12"/>
      <c r="H88" s="12"/>
      <c r="I88" s="12"/>
      <c r="J88" s="12"/>
      <c r="K88" s="12"/>
      <c r="L88" s="12"/>
      <c r="M88" s="12"/>
      <c r="N88" s="12"/>
      <c r="O88" s="12"/>
      <c r="P88" s="12"/>
      <c r="Q88" s="12"/>
      <c r="R88" s="12"/>
      <c r="S88" s="12"/>
      <c r="T88" s="12"/>
      <c r="U88" s="12"/>
      <c r="V88" s="12"/>
    </row>
    <row r="89" spans="2:22" ht="12.75">
      <c r="B89" s="12"/>
      <c r="C89" s="12"/>
      <c r="D89" s="12"/>
      <c r="E89" s="12"/>
      <c r="F89" s="12"/>
      <c r="G89" s="12"/>
      <c r="H89" s="12"/>
      <c r="I89" s="12"/>
      <c r="J89" s="12"/>
      <c r="K89" s="12"/>
      <c r="L89" s="12"/>
      <c r="M89" s="12"/>
      <c r="N89" s="12"/>
      <c r="O89" s="12"/>
      <c r="P89" s="12"/>
      <c r="Q89" s="12"/>
      <c r="R89" s="12"/>
      <c r="S89" s="12"/>
      <c r="T89" s="12"/>
      <c r="U89" s="12"/>
      <c r="V89" s="12"/>
    </row>
    <row r="90" spans="2:22" ht="12.75">
      <c r="B90" s="12"/>
      <c r="C90" s="12"/>
      <c r="D90" s="12"/>
      <c r="E90" s="12"/>
      <c r="F90" s="12"/>
      <c r="G90" s="12"/>
      <c r="H90" s="12"/>
      <c r="I90" s="12"/>
      <c r="J90" s="12"/>
      <c r="K90" s="12"/>
      <c r="L90" s="12"/>
      <c r="M90" s="12"/>
      <c r="N90" s="12"/>
      <c r="O90" s="12"/>
      <c r="P90" s="12"/>
      <c r="Q90" s="12"/>
      <c r="R90" s="12"/>
      <c r="S90" s="12"/>
      <c r="T90" s="12"/>
      <c r="U90" s="12"/>
      <c r="V90" s="12"/>
    </row>
    <row r="91" spans="2:22" ht="12.75">
      <c r="B91" s="12"/>
      <c r="C91" s="12"/>
      <c r="D91" s="12"/>
      <c r="E91" s="12"/>
      <c r="F91" s="12"/>
      <c r="G91" s="12"/>
      <c r="H91" s="12"/>
      <c r="I91" s="12"/>
      <c r="J91" s="12"/>
      <c r="K91" s="12"/>
      <c r="L91" s="12"/>
      <c r="M91" s="12"/>
      <c r="N91" s="12"/>
      <c r="O91" s="12"/>
      <c r="P91" s="12"/>
      <c r="Q91" s="12"/>
      <c r="R91" s="12"/>
      <c r="S91" s="12"/>
      <c r="T91" s="12"/>
      <c r="U91" s="12"/>
      <c r="V91" s="12"/>
    </row>
    <row r="92" spans="2:22" ht="12.75">
      <c r="B92" s="12"/>
      <c r="C92" s="12"/>
      <c r="D92" s="12"/>
      <c r="E92" s="12"/>
      <c r="F92" s="12"/>
      <c r="G92" s="12"/>
      <c r="H92" s="12"/>
      <c r="I92" s="12"/>
      <c r="J92" s="12"/>
      <c r="K92" s="12"/>
      <c r="L92" s="12"/>
      <c r="M92" s="12"/>
      <c r="N92" s="12"/>
      <c r="O92" s="12"/>
      <c r="P92" s="12"/>
      <c r="Q92" s="12"/>
      <c r="R92" s="12"/>
      <c r="S92" s="12"/>
      <c r="T92" s="12"/>
      <c r="U92" s="12"/>
      <c r="V92" s="12"/>
    </row>
    <row r="93" spans="2:22" ht="12.75">
      <c r="B93" s="12"/>
      <c r="C93" s="12"/>
      <c r="D93" s="12"/>
      <c r="E93" s="12"/>
      <c r="F93" s="12"/>
      <c r="G93" s="12"/>
      <c r="H93" s="12"/>
      <c r="I93" s="12"/>
      <c r="J93" s="12"/>
      <c r="K93" s="12"/>
      <c r="L93" s="12"/>
      <c r="M93" s="12"/>
      <c r="N93" s="12"/>
      <c r="O93" s="12"/>
      <c r="P93" s="12"/>
      <c r="Q93" s="12"/>
      <c r="R93" s="12"/>
      <c r="S93" s="12"/>
      <c r="T93" s="12"/>
      <c r="U93" s="12"/>
      <c r="V93" s="12"/>
    </row>
    <row r="94" spans="2:22" ht="12.75">
      <c r="B94" s="12"/>
      <c r="C94" s="12"/>
      <c r="D94" s="12"/>
      <c r="E94" s="12"/>
      <c r="F94" s="12"/>
      <c r="G94" s="12"/>
      <c r="H94" s="12"/>
      <c r="I94" s="12"/>
      <c r="J94" s="12"/>
      <c r="K94" s="12"/>
      <c r="L94" s="12"/>
      <c r="M94" s="12"/>
      <c r="N94" s="12"/>
      <c r="O94" s="12"/>
      <c r="P94" s="12"/>
      <c r="Q94" s="12"/>
      <c r="R94" s="12"/>
      <c r="S94" s="12"/>
      <c r="T94" s="12"/>
      <c r="U94" s="12"/>
      <c r="V94" s="12"/>
    </row>
    <row r="95" spans="2:22" ht="12.75">
      <c r="B95" s="12"/>
      <c r="C95" s="12"/>
      <c r="D95" s="12"/>
      <c r="E95" s="12"/>
      <c r="F95" s="12"/>
      <c r="G95" s="12"/>
      <c r="H95" s="12"/>
      <c r="I95" s="12"/>
      <c r="J95" s="12"/>
      <c r="K95" s="12"/>
      <c r="L95" s="12"/>
      <c r="M95" s="12"/>
      <c r="N95" s="12"/>
      <c r="O95" s="12"/>
      <c r="P95" s="12"/>
      <c r="Q95" s="12"/>
      <c r="R95" s="12"/>
      <c r="S95" s="12"/>
      <c r="T95" s="12"/>
      <c r="U95" s="12"/>
      <c r="V95" s="12"/>
    </row>
    <row r="96" spans="2:22" ht="12.75">
      <c r="B96" s="12"/>
      <c r="C96" s="12"/>
      <c r="D96" s="12"/>
      <c r="E96" s="12"/>
      <c r="F96" s="12"/>
      <c r="G96" s="12"/>
      <c r="H96" s="12"/>
      <c r="I96" s="12"/>
      <c r="J96" s="12"/>
      <c r="K96" s="12"/>
      <c r="L96" s="12"/>
      <c r="M96" s="12"/>
      <c r="N96" s="12"/>
      <c r="O96" s="12"/>
      <c r="P96" s="12"/>
      <c r="Q96" s="12"/>
      <c r="R96" s="12"/>
      <c r="S96" s="12"/>
      <c r="T96" s="12"/>
      <c r="U96" s="12"/>
      <c r="V96" s="12"/>
    </row>
    <row r="97" spans="2:22" ht="12.75">
      <c r="B97" s="12"/>
      <c r="C97" s="12"/>
      <c r="D97" s="12"/>
      <c r="E97" s="12"/>
      <c r="F97" s="12"/>
      <c r="G97" s="12"/>
      <c r="H97" s="12"/>
      <c r="I97" s="12"/>
      <c r="J97" s="12"/>
      <c r="K97" s="12"/>
      <c r="L97" s="12"/>
      <c r="M97" s="12"/>
      <c r="N97" s="12"/>
      <c r="O97" s="12"/>
      <c r="P97" s="12"/>
      <c r="Q97" s="12"/>
      <c r="R97" s="12"/>
      <c r="S97" s="12"/>
      <c r="T97" s="12"/>
      <c r="U97" s="12"/>
      <c r="V97" s="12"/>
    </row>
    <row r="98" spans="2:22" ht="12.75">
      <c r="B98" s="12"/>
      <c r="C98" s="12"/>
      <c r="D98" s="12"/>
      <c r="E98" s="12"/>
      <c r="F98" s="12"/>
      <c r="G98" s="12"/>
      <c r="H98" s="12"/>
      <c r="I98" s="12"/>
      <c r="J98" s="12"/>
      <c r="K98" s="12"/>
      <c r="L98" s="12"/>
      <c r="M98" s="12"/>
      <c r="N98" s="12"/>
      <c r="O98" s="12"/>
      <c r="P98" s="12"/>
      <c r="Q98" s="12"/>
      <c r="R98" s="12"/>
      <c r="S98" s="12"/>
      <c r="T98" s="12"/>
      <c r="U98" s="12"/>
      <c r="V98" s="12"/>
    </row>
    <row r="99" spans="2:22" ht="12.75">
      <c r="B99" s="12"/>
      <c r="C99" s="12"/>
      <c r="D99" s="12"/>
      <c r="E99" s="12"/>
      <c r="F99" s="12"/>
      <c r="G99" s="12"/>
      <c r="H99" s="12"/>
      <c r="I99" s="12"/>
      <c r="J99" s="12"/>
      <c r="K99" s="12"/>
      <c r="L99" s="12"/>
      <c r="M99" s="12"/>
      <c r="N99" s="12"/>
      <c r="O99" s="12"/>
      <c r="P99" s="12"/>
      <c r="Q99" s="12"/>
      <c r="R99" s="12"/>
      <c r="S99" s="12"/>
      <c r="T99" s="12"/>
      <c r="U99" s="12"/>
      <c r="V99" s="12"/>
    </row>
    <row r="100" spans="2:22" ht="12.75">
      <c r="B100" s="12"/>
      <c r="C100" s="12"/>
      <c r="D100" s="12"/>
      <c r="E100" s="12"/>
      <c r="F100" s="12"/>
      <c r="G100" s="12"/>
      <c r="H100" s="12"/>
      <c r="I100" s="12"/>
      <c r="J100" s="12"/>
      <c r="K100" s="12"/>
      <c r="L100" s="12"/>
      <c r="M100" s="12"/>
      <c r="N100" s="12"/>
      <c r="O100" s="12"/>
      <c r="P100" s="12"/>
      <c r="Q100" s="12"/>
      <c r="R100" s="12"/>
      <c r="S100" s="12"/>
      <c r="T100" s="12"/>
      <c r="U100" s="12"/>
      <c r="V100" s="12"/>
    </row>
    <row r="101" spans="2:22" ht="12.75">
      <c r="B101" s="12"/>
      <c r="C101" s="12"/>
      <c r="D101" s="12"/>
      <c r="E101" s="12"/>
      <c r="F101" s="12"/>
      <c r="G101" s="12"/>
      <c r="H101" s="12"/>
      <c r="I101" s="12"/>
      <c r="J101" s="12"/>
      <c r="K101" s="12"/>
      <c r="L101" s="12"/>
      <c r="M101" s="12"/>
      <c r="N101" s="12"/>
      <c r="O101" s="12"/>
      <c r="P101" s="12"/>
      <c r="Q101" s="12"/>
      <c r="R101" s="12"/>
      <c r="S101" s="12"/>
      <c r="T101" s="12"/>
      <c r="U101" s="12"/>
      <c r="V101" s="12"/>
    </row>
    <row r="102" spans="2:22" ht="12.75">
      <c r="B102" s="12"/>
      <c r="C102" s="12"/>
      <c r="D102" s="12"/>
      <c r="E102" s="12"/>
      <c r="F102" s="12"/>
      <c r="G102" s="12"/>
      <c r="H102" s="12"/>
      <c r="I102" s="12"/>
      <c r="J102" s="12"/>
      <c r="K102" s="12"/>
      <c r="L102" s="12"/>
      <c r="M102" s="12"/>
      <c r="N102" s="12"/>
      <c r="O102" s="12"/>
      <c r="P102" s="12"/>
      <c r="Q102" s="12"/>
      <c r="R102" s="12"/>
      <c r="S102" s="12"/>
      <c r="T102" s="12"/>
      <c r="U102" s="12"/>
      <c r="V102" s="12"/>
    </row>
    <row r="103" spans="2:22" ht="12.75">
      <c r="B103" s="12"/>
      <c r="C103" s="12"/>
      <c r="D103" s="12"/>
      <c r="E103" s="12"/>
      <c r="F103" s="12"/>
      <c r="G103" s="12"/>
      <c r="H103" s="12"/>
      <c r="I103" s="12"/>
      <c r="J103" s="12"/>
      <c r="K103" s="12"/>
      <c r="L103" s="12"/>
      <c r="M103" s="12"/>
      <c r="N103" s="12"/>
      <c r="O103" s="12"/>
      <c r="P103" s="12"/>
      <c r="Q103" s="12"/>
      <c r="R103" s="12"/>
      <c r="S103" s="12"/>
      <c r="T103" s="12"/>
      <c r="U103" s="12"/>
      <c r="V103" s="12"/>
    </row>
    <row r="104" spans="2:22" ht="12.75">
      <c r="B104" s="12"/>
      <c r="C104" s="12"/>
      <c r="D104" s="12"/>
      <c r="E104" s="12"/>
      <c r="F104" s="12"/>
      <c r="G104" s="12"/>
      <c r="H104" s="12"/>
      <c r="I104" s="12"/>
      <c r="J104" s="12"/>
      <c r="K104" s="12"/>
      <c r="L104" s="12"/>
      <c r="M104" s="12"/>
      <c r="N104" s="12"/>
      <c r="O104" s="12"/>
      <c r="P104" s="12"/>
      <c r="Q104" s="12"/>
      <c r="R104" s="12"/>
      <c r="S104" s="12"/>
      <c r="T104" s="12"/>
      <c r="U104" s="12"/>
      <c r="V104" s="12"/>
    </row>
    <row r="105" spans="2:22" ht="12.75">
      <c r="B105" s="12"/>
      <c r="C105" s="12"/>
      <c r="D105" s="12"/>
      <c r="E105" s="12"/>
      <c r="F105" s="12"/>
      <c r="G105" s="12"/>
      <c r="H105" s="12"/>
      <c r="I105" s="12"/>
      <c r="J105" s="12"/>
      <c r="K105" s="12"/>
      <c r="L105" s="12"/>
      <c r="M105" s="12"/>
      <c r="N105" s="12"/>
      <c r="O105" s="12"/>
      <c r="P105" s="12"/>
      <c r="Q105" s="12"/>
      <c r="R105" s="12"/>
      <c r="S105" s="12"/>
      <c r="T105" s="12"/>
      <c r="U105" s="12"/>
      <c r="V105" s="12"/>
    </row>
    <row r="106" spans="2:22" ht="12.75">
      <c r="B106" s="12"/>
      <c r="C106" s="12"/>
      <c r="D106" s="12"/>
      <c r="E106" s="12"/>
      <c r="F106" s="12"/>
      <c r="G106" s="12"/>
      <c r="H106" s="12"/>
      <c r="I106" s="12"/>
      <c r="J106" s="12"/>
      <c r="K106" s="12"/>
      <c r="L106" s="12"/>
      <c r="M106" s="12"/>
      <c r="N106" s="12"/>
      <c r="O106" s="12"/>
      <c r="P106" s="12"/>
      <c r="Q106" s="12"/>
      <c r="R106" s="12"/>
      <c r="S106" s="12"/>
      <c r="T106" s="12"/>
      <c r="U106" s="12"/>
      <c r="V106" s="12"/>
    </row>
    <row r="107" spans="2:22" ht="12.75">
      <c r="B107" s="12"/>
      <c r="C107" s="12"/>
      <c r="D107" s="12"/>
      <c r="E107" s="12"/>
      <c r="F107" s="12"/>
      <c r="G107" s="12"/>
      <c r="H107" s="12"/>
      <c r="I107" s="12"/>
      <c r="J107" s="12"/>
      <c r="K107" s="12"/>
      <c r="L107" s="12"/>
      <c r="M107" s="12"/>
      <c r="N107" s="12"/>
      <c r="O107" s="12"/>
      <c r="P107" s="12"/>
      <c r="Q107" s="12"/>
      <c r="R107" s="12"/>
      <c r="S107" s="12"/>
      <c r="T107" s="12"/>
      <c r="U107" s="12"/>
      <c r="V107" s="12"/>
    </row>
    <row r="108" spans="2:22" ht="12.75">
      <c r="B108" s="12"/>
      <c r="C108" s="12"/>
      <c r="D108" s="12"/>
      <c r="E108" s="12"/>
      <c r="F108" s="12"/>
      <c r="G108" s="12"/>
      <c r="H108" s="12"/>
      <c r="I108" s="12"/>
      <c r="J108" s="12"/>
      <c r="K108" s="12"/>
      <c r="L108" s="12"/>
      <c r="M108" s="12"/>
      <c r="N108" s="12"/>
      <c r="O108" s="12"/>
      <c r="P108" s="12"/>
      <c r="Q108" s="12"/>
      <c r="R108" s="12"/>
      <c r="S108" s="12"/>
      <c r="T108" s="12"/>
      <c r="U108" s="12"/>
      <c r="V108" s="12"/>
    </row>
    <row r="109" spans="2:22" ht="12.75">
      <c r="B109" s="12"/>
      <c r="C109" s="12"/>
      <c r="D109" s="12"/>
      <c r="E109" s="12"/>
      <c r="F109" s="12"/>
      <c r="G109" s="12"/>
      <c r="H109" s="12"/>
      <c r="I109" s="12"/>
      <c r="J109" s="12"/>
      <c r="K109" s="12"/>
      <c r="L109" s="12"/>
      <c r="M109" s="12"/>
      <c r="N109" s="12"/>
      <c r="O109" s="12"/>
      <c r="P109" s="12"/>
      <c r="Q109" s="12"/>
      <c r="R109" s="12"/>
      <c r="S109" s="12"/>
      <c r="T109" s="12"/>
      <c r="U109" s="12"/>
      <c r="V109" s="12"/>
    </row>
    <row r="110" spans="2:22" ht="12.75">
      <c r="B110" s="12"/>
      <c r="C110" s="12"/>
      <c r="D110" s="12"/>
      <c r="E110" s="12"/>
      <c r="F110" s="12"/>
      <c r="G110" s="12"/>
      <c r="H110" s="12"/>
      <c r="I110" s="12"/>
      <c r="J110" s="12"/>
      <c r="K110" s="12"/>
      <c r="L110" s="12"/>
      <c r="M110" s="12"/>
      <c r="N110" s="12"/>
      <c r="O110" s="12"/>
      <c r="P110" s="12"/>
      <c r="Q110" s="12"/>
      <c r="R110" s="12"/>
      <c r="S110" s="12"/>
      <c r="T110" s="12"/>
      <c r="U110" s="12"/>
      <c r="V110" s="12"/>
    </row>
    <row r="111" spans="2:22" ht="12.75">
      <c r="B111" s="12"/>
      <c r="C111" s="12"/>
      <c r="D111" s="12"/>
      <c r="E111" s="12"/>
      <c r="F111" s="12"/>
      <c r="G111" s="12"/>
      <c r="H111" s="12"/>
      <c r="I111" s="12"/>
      <c r="J111" s="12"/>
      <c r="K111" s="12"/>
      <c r="L111" s="12"/>
      <c r="M111" s="12"/>
      <c r="N111" s="12"/>
      <c r="O111" s="12"/>
      <c r="P111" s="12"/>
      <c r="Q111" s="12"/>
      <c r="R111" s="12"/>
      <c r="S111" s="12"/>
      <c r="T111" s="12"/>
      <c r="U111" s="12"/>
      <c r="V111" s="12"/>
    </row>
    <row r="112" spans="2:22" ht="12.75">
      <c r="B112" s="12"/>
      <c r="C112" s="12"/>
      <c r="D112" s="12"/>
      <c r="E112" s="12"/>
      <c r="F112" s="12"/>
      <c r="G112" s="12"/>
      <c r="H112" s="12"/>
      <c r="I112" s="12"/>
      <c r="J112" s="12"/>
      <c r="K112" s="12"/>
      <c r="L112" s="12"/>
      <c r="M112" s="12"/>
      <c r="N112" s="12"/>
      <c r="O112" s="12"/>
      <c r="P112" s="12"/>
      <c r="Q112" s="12"/>
      <c r="R112" s="12"/>
      <c r="S112" s="12"/>
      <c r="T112" s="12"/>
      <c r="U112" s="12"/>
      <c r="V112" s="12"/>
    </row>
    <row r="113" spans="2:22" ht="12.75">
      <c r="B113" s="12"/>
      <c r="C113" s="12"/>
      <c r="D113" s="12"/>
      <c r="E113" s="12"/>
      <c r="F113" s="12"/>
      <c r="G113" s="12"/>
      <c r="H113" s="12"/>
      <c r="I113" s="12"/>
      <c r="J113" s="12"/>
      <c r="K113" s="12"/>
      <c r="L113" s="12"/>
      <c r="M113" s="12"/>
      <c r="N113" s="12"/>
      <c r="O113" s="12"/>
      <c r="P113" s="12"/>
      <c r="Q113" s="12"/>
      <c r="R113" s="12"/>
      <c r="S113" s="12"/>
      <c r="T113" s="12"/>
      <c r="U113" s="12"/>
      <c r="V113" s="12"/>
    </row>
    <row r="114" spans="2:22" ht="12.75">
      <c r="B114" s="12"/>
      <c r="C114" s="12"/>
      <c r="D114" s="12"/>
      <c r="E114" s="12"/>
      <c r="F114" s="12"/>
      <c r="G114" s="12"/>
      <c r="H114" s="12"/>
      <c r="I114" s="12"/>
      <c r="J114" s="12"/>
      <c r="K114" s="12"/>
      <c r="L114" s="12"/>
      <c r="M114" s="12"/>
      <c r="N114" s="12"/>
      <c r="O114" s="12"/>
      <c r="P114" s="12"/>
      <c r="Q114" s="12"/>
      <c r="R114" s="12"/>
      <c r="S114" s="12"/>
      <c r="T114" s="12"/>
      <c r="U114" s="12"/>
      <c r="V114" s="12"/>
    </row>
    <row r="115" spans="2:22" ht="12.75">
      <c r="B115" s="12"/>
      <c r="C115" s="12"/>
      <c r="D115" s="12"/>
      <c r="E115" s="12"/>
      <c r="F115" s="12"/>
      <c r="G115" s="12"/>
      <c r="H115" s="12"/>
      <c r="I115" s="12"/>
      <c r="J115" s="12"/>
      <c r="K115" s="12"/>
      <c r="L115" s="12"/>
      <c r="M115" s="12"/>
      <c r="N115" s="12"/>
      <c r="O115" s="12"/>
      <c r="P115" s="12"/>
      <c r="Q115" s="12"/>
      <c r="R115" s="12"/>
      <c r="S115" s="12"/>
      <c r="T115" s="12"/>
      <c r="U115" s="12"/>
      <c r="V115" s="12"/>
    </row>
    <row r="116" spans="2:22" ht="12.75">
      <c r="B116" s="12"/>
      <c r="C116" s="12"/>
      <c r="D116" s="12"/>
      <c r="E116" s="12"/>
      <c r="F116" s="12"/>
      <c r="G116" s="12"/>
      <c r="H116" s="12"/>
      <c r="I116" s="12"/>
      <c r="J116" s="12"/>
      <c r="K116" s="12"/>
      <c r="L116" s="12"/>
      <c r="M116" s="12"/>
      <c r="N116" s="12"/>
      <c r="O116" s="12"/>
      <c r="P116" s="12"/>
      <c r="Q116" s="12"/>
      <c r="R116" s="12"/>
      <c r="S116" s="12"/>
      <c r="T116" s="12"/>
      <c r="U116" s="12"/>
      <c r="V116" s="12"/>
    </row>
    <row r="117" spans="2:22" ht="12.75">
      <c r="B117" s="12"/>
      <c r="C117" s="12"/>
      <c r="D117" s="12"/>
      <c r="E117" s="12"/>
      <c r="F117" s="12"/>
      <c r="G117" s="12"/>
      <c r="H117" s="12"/>
      <c r="I117" s="12"/>
      <c r="J117" s="12"/>
      <c r="K117" s="12"/>
      <c r="L117" s="12"/>
      <c r="M117" s="12"/>
      <c r="N117" s="12"/>
      <c r="O117" s="12"/>
      <c r="P117" s="12"/>
      <c r="Q117" s="12"/>
      <c r="R117" s="12"/>
      <c r="S117" s="12"/>
      <c r="T117" s="12"/>
      <c r="U117" s="12"/>
      <c r="V117" s="12"/>
    </row>
    <row r="118" spans="2:22" ht="12.75">
      <c r="B118" s="12"/>
      <c r="C118" s="12"/>
      <c r="D118" s="12"/>
      <c r="E118" s="12"/>
      <c r="F118" s="12"/>
      <c r="G118" s="12"/>
      <c r="H118" s="12"/>
      <c r="I118" s="12"/>
      <c r="J118" s="12"/>
      <c r="K118" s="12"/>
      <c r="L118" s="12"/>
      <c r="M118" s="12"/>
      <c r="N118" s="12"/>
      <c r="O118" s="12"/>
      <c r="P118" s="12"/>
      <c r="Q118" s="12"/>
      <c r="R118" s="12"/>
      <c r="S118" s="12"/>
      <c r="T118" s="12"/>
      <c r="U118" s="12"/>
      <c r="V118" s="12"/>
    </row>
    <row r="119" spans="2:22" ht="12.75">
      <c r="B119" s="12"/>
      <c r="C119" s="12"/>
      <c r="D119" s="12"/>
      <c r="E119" s="12"/>
      <c r="F119" s="12"/>
      <c r="G119" s="12"/>
      <c r="H119" s="12"/>
      <c r="I119" s="12"/>
      <c r="J119" s="12"/>
      <c r="K119" s="12"/>
      <c r="L119" s="12"/>
      <c r="M119" s="12"/>
      <c r="N119" s="12"/>
      <c r="O119" s="12"/>
      <c r="P119" s="12"/>
      <c r="Q119" s="12"/>
      <c r="R119" s="12"/>
      <c r="S119" s="12"/>
      <c r="T119" s="12"/>
      <c r="U119" s="12"/>
      <c r="V119" s="12"/>
    </row>
    <row r="120" spans="2:22" ht="12.75">
      <c r="B120" s="12"/>
      <c r="C120" s="12"/>
      <c r="D120" s="12"/>
      <c r="E120" s="12"/>
      <c r="F120" s="12"/>
      <c r="G120" s="12"/>
      <c r="H120" s="12"/>
      <c r="I120" s="12"/>
      <c r="J120" s="12"/>
      <c r="K120" s="12"/>
      <c r="L120" s="12"/>
      <c r="M120" s="12"/>
      <c r="N120" s="12"/>
      <c r="O120" s="12"/>
      <c r="P120" s="12"/>
      <c r="Q120" s="12"/>
      <c r="R120" s="12"/>
      <c r="S120" s="12"/>
      <c r="T120" s="12"/>
      <c r="U120" s="12"/>
      <c r="V120" s="12"/>
    </row>
    <row r="121" spans="2:22" ht="12.75">
      <c r="B121" s="12"/>
      <c r="C121" s="12"/>
      <c r="D121" s="12"/>
      <c r="E121" s="12"/>
      <c r="F121" s="12"/>
      <c r="G121" s="12"/>
      <c r="H121" s="12"/>
      <c r="I121" s="12"/>
      <c r="J121" s="12"/>
      <c r="K121" s="12"/>
      <c r="L121" s="12"/>
      <c r="M121" s="12"/>
      <c r="N121" s="12"/>
      <c r="O121" s="12"/>
      <c r="P121" s="12"/>
      <c r="Q121" s="12"/>
      <c r="R121" s="12"/>
      <c r="S121" s="12"/>
      <c r="T121" s="12"/>
      <c r="U121" s="12"/>
      <c r="V121" s="12"/>
    </row>
    <row r="122" spans="2:22" ht="12.75">
      <c r="B122" s="12"/>
      <c r="C122" s="12"/>
      <c r="D122" s="12"/>
      <c r="E122" s="12"/>
      <c r="F122" s="12"/>
      <c r="G122" s="12"/>
      <c r="H122" s="12"/>
      <c r="I122" s="12"/>
      <c r="J122" s="12"/>
      <c r="K122" s="12"/>
      <c r="L122" s="12"/>
      <c r="M122" s="12"/>
      <c r="N122" s="12"/>
      <c r="O122" s="12"/>
      <c r="P122" s="12"/>
      <c r="Q122" s="12"/>
      <c r="R122" s="12"/>
      <c r="S122" s="12"/>
      <c r="T122" s="12"/>
      <c r="U122" s="12"/>
      <c r="V122" s="12"/>
    </row>
    <row r="123" spans="2:22" ht="12.75">
      <c r="B123" s="12"/>
      <c r="C123" s="12"/>
      <c r="D123" s="12"/>
      <c r="E123" s="12"/>
      <c r="F123" s="12"/>
      <c r="G123" s="12"/>
      <c r="H123" s="12"/>
      <c r="I123" s="12"/>
      <c r="J123" s="12"/>
      <c r="K123" s="12"/>
      <c r="L123" s="12"/>
      <c r="M123" s="12"/>
      <c r="N123" s="12"/>
      <c r="O123" s="12"/>
      <c r="P123" s="12"/>
      <c r="Q123" s="12"/>
      <c r="R123" s="12"/>
      <c r="S123" s="12"/>
      <c r="T123" s="12"/>
      <c r="U123" s="12"/>
      <c r="V123" s="12"/>
    </row>
    <row r="124" spans="2:22" ht="12.75">
      <c r="B124" s="12"/>
      <c r="C124" s="12"/>
      <c r="D124" s="12"/>
      <c r="E124" s="12"/>
      <c r="F124" s="12"/>
      <c r="G124" s="12"/>
      <c r="H124" s="12"/>
      <c r="I124" s="12"/>
      <c r="J124" s="12"/>
      <c r="K124" s="12"/>
      <c r="L124" s="12"/>
      <c r="M124" s="12"/>
      <c r="N124" s="12"/>
      <c r="O124" s="12"/>
      <c r="P124" s="12"/>
      <c r="Q124" s="12"/>
      <c r="R124" s="12"/>
      <c r="S124" s="12"/>
      <c r="T124" s="12"/>
      <c r="U124" s="12"/>
      <c r="V124" s="12"/>
    </row>
    <row r="125" spans="2:22" ht="12.75">
      <c r="B125" s="12"/>
      <c r="C125" s="12"/>
      <c r="D125" s="12"/>
      <c r="E125" s="12"/>
      <c r="F125" s="12"/>
      <c r="G125" s="12"/>
      <c r="H125" s="12"/>
      <c r="I125" s="12"/>
      <c r="J125" s="12"/>
      <c r="K125" s="12"/>
      <c r="L125" s="12"/>
      <c r="M125" s="12"/>
      <c r="N125" s="12"/>
      <c r="O125" s="12"/>
      <c r="P125" s="12"/>
      <c r="Q125" s="12"/>
      <c r="R125" s="12"/>
      <c r="S125" s="12"/>
      <c r="T125" s="12"/>
      <c r="U125" s="12"/>
      <c r="V125" s="12"/>
    </row>
    <row r="126" spans="2:22" ht="12.75">
      <c r="B126" s="12"/>
      <c r="C126" s="12"/>
      <c r="D126" s="12"/>
      <c r="E126" s="12"/>
      <c r="F126" s="12"/>
      <c r="G126" s="12"/>
      <c r="H126" s="12"/>
      <c r="I126" s="12"/>
      <c r="J126" s="12"/>
      <c r="K126" s="12"/>
      <c r="L126" s="12"/>
      <c r="M126" s="12"/>
      <c r="N126" s="12"/>
      <c r="O126" s="12"/>
      <c r="P126" s="12"/>
      <c r="Q126" s="12"/>
      <c r="R126" s="12"/>
      <c r="S126" s="12"/>
      <c r="T126" s="12"/>
      <c r="U126" s="12"/>
      <c r="V126" s="12"/>
    </row>
    <row r="127" spans="2:22" ht="12.75">
      <c r="B127" s="12"/>
      <c r="C127" s="12"/>
      <c r="D127" s="12"/>
      <c r="E127" s="12"/>
      <c r="F127" s="12"/>
      <c r="G127" s="12"/>
      <c r="H127" s="12"/>
      <c r="I127" s="12"/>
      <c r="J127" s="12"/>
      <c r="K127" s="12"/>
      <c r="L127" s="12"/>
      <c r="M127" s="12"/>
      <c r="N127" s="12"/>
      <c r="O127" s="12"/>
      <c r="P127" s="12"/>
      <c r="Q127" s="12"/>
      <c r="R127" s="12"/>
      <c r="S127" s="12"/>
      <c r="T127" s="12"/>
      <c r="U127" s="12"/>
      <c r="V127" s="12"/>
    </row>
    <row r="128" spans="2:22" ht="12.75">
      <c r="B128" s="12"/>
      <c r="C128" s="12"/>
      <c r="D128" s="12"/>
      <c r="E128" s="12"/>
      <c r="F128" s="12"/>
      <c r="G128" s="12"/>
      <c r="H128" s="12"/>
      <c r="I128" s="12"/>
      <c r="J128" s="12"/>
      <c r="K128" s="12"/>
      <c r="L128" s="12"/>
      <c r="M128" s="12"/>
      <c r="N128" s="12"/>
      <c r="O128" s="12"/>
      <c r="P128" s="12"/>
      <c r="Q128" s="12"/>
      <c r="R128" s="12"/>
      <c r="S128" s="12"/>
      <c r="T128" s="12"/>
      <c r="U128" s="12"/>
      <c r="V128" s="12"/>
    </row>
    <row r="129" spans="2:22" ht="12.75">
      <c r="B129" s="12"/>
      <c r="C129" s="12"/>
      <c r="D129" s="12"/>
      <c r="E129" s="12"/>
      <c r="F129" s="12"/>
      <c r="G129" s="12"/>
      <c r="H129" s="12"/>
      <c r="I129" s="12"/>
      <c r="J129" s="12"/>
      <c r="K129" s="12"/>
      <c r="L129" s="12"/>
      <c r="M129" s="12"/>
      <c r="N129" s="12"/>
      <c r="O129" s="12"/>
      <c r="P129" s="12"/>
      <c r="Q129" s="12"/>
      <c r="R129" s="12"/>
      <c r="S129" s="12"/>
      <c r="T129" s="12"/>
      <c r="U129" s="12"/>
      <c r="V129" s="12"/>
    </row>
    <row r="130" spans="2:22" ht="12.75">
      <c r="B130" s="12"/>
      <c r="C130" s="12"/>
      <c r="D130" s="12"/>
      <c r="E130" s="12"/>
      <c r="F130" s="12"/>
      <c r="G130" s="12"/>
      <c r="H130" s="12"/>
      <c r="I130" s="12"/>
      <c r="J130" s="12"/>
      <c r="K130" s="12"/>
      <c r="L130" s="12"/>
      <c r="M130" s="12"/>
      <c r="N130" s="12"/>
      <c r="O130" s="12"/>
      <c r="P130" s="12"/>
      <c r="Q130" s="12"/>
      <c r="R130" s="12"/>
      <c r="S130" s="12"/>
      <c r="T130" s="12"/>
      <c r="U130" s="12"/>
      <c r="V130" s="12"/>
    </row>
    <row r="131" spans="2:22" ht="12.75">
      <c r="B131" s="12"/>
      <c r="C131" s="12"/>
      <c r="D131" s="12"/>
      <c r="E131" s="12"/>
      <c r="F131" s="12"/>
      <c r="G131" s="12"/>
      <c r="H131" s="12"/>
      <c r="I131" s="12"/>
      <c r="J131" s="12"/>
      <c r="K131" s="12"/>
      <c r="L131" s="12"/>
      <c r="M131" s="12"/>
      <c r="N131" s="12"/>
      <c r="O131" s="12"/>
      <c r="P131" s="12"/>
      <c r="Q131" s="12"/>
      <c r="R131" s="12"/>
      <c r="S131" s="12"/>
      <c r="T131" s="12"/>
      <c r="U131" s="12"/>
      <c r="V131" s="12"/>
    </row>
    <row r="132" spans="2:22" ht="12.75">
      <c r="B132" s="12"/>
      <c r="C132" s="12"/>
      <c r="D132" s="12"/>
      <c r="E132" s="12"/>
      <c r="F132" s="12"/>
      <c r="G132" s="12"/>
      <c r="H132" s="12"/>
      <c r="I132" s="12"/>
      <c r="J132" s="12"/>
      <c r="K132" s="12"/>
      <c r="L132" s="12"/>
      <c r="M132" s="12"/>
      <c r="N132" s="12"/>
      <c r="O132" s="12"/>
      <c r="P132" s="12"/>
      <c r="Q132" s="12"/>
      <c r="R132" s="12"/>
      <c r="S132" s="12"/>
      <c r="T132" s="12"/>
      <c r="U132" s="12"/>
      <c r="V132" s="12"/>
    </row>
    <row r="133" spans="2:22" ht="12.75">
      <c r="B133" s="12"/>
      <c r="C133" s="12"/>
      <c r="D133" s="12"/>
      <c r="E133" s="12"/>
      <c r="F133" s="12"/>
      <c r="G133" s="12"/>
      <c r="H133" s="12"/>
      <c r="I133" s="12"/>
      <c r="J133" s="12"/>
      <c r="K133" s="12"/>
      <c r="L133" s="12"/>
      <c r="M133" s="12"/>
      <c r="N133" s="12"/>
      <c r="O133" s="12"/>
      <c r="P133" s="12"/>
      <c r="Q133" s="12"/>
      <c r="R133" s="12"/>
      <c r="S133" s="12"/>
      <c r="T133" s="12"/>
      <c r="U133" s="12"/>
      <c r="V133" s="12"/>
    </row>
    <row r="134" spans="2:22" ht="12.75">
      <c r="B134" s="12"/>
      <c r="C134" s="12"/>
      <c r="D134" s="12"/>
      <c r="E134" s="12"/>
      <c r="F134" s="12"/>
      <c r="G134" s="12"/>
      <c r="H134" s="12"/>
      <c r="I134" s="12"/>
      <c r="J134" s="12"/>
      <c r="K134" s="12"/>
      <c r="L134" s="12"/>
      <c r="M134" s="12"/>
      <c r="N134" s="12"/>
      <c r="O134" s="12"/>
      <c r="P134" s="12"/>
      <c r="Q134" s="12"/>
      <c r="R134" s="12"/>
      <c r="S134" s="12"/>
      <c r="T134" s="12"/>
      <c r="U134" s="12"/>
      <c r="V134" s="12"/>
    </row>
    <row r="135" spans="2:22" ht="12.75">
      <c r="B135" s="12"/>
      <c r="C135" s="12"/>
      <c r="D135" s="12"/>
      <c r="E135" s="12"/>
      <c r="F135" s="12"/>
      <c r="G135" s="12"/>
      <c r="H135" s="12"/>
      <c r="I135" s="12"/>
      <c r="J135" s="12"/>
      <c r="K135" s="12"/>
      <c r="L135" s="12"/>
      <c r="M135" s="12"/>
      <c r="N135" s="12"/>
      <c r="O135" s="12"/>
      <c r="P135" s="12"/>
      <c r="Q135" s="12"/>
      <c r="R135" s="12"/>
      <c r="S135" s="12"/>
      <c r="T135" s="12"/>
      <c r="U135" s="12"/>
      <c r="V135" s="12"/>
    </row>
    <row r="136" spans="2:22" ht="12.75">
      <c r="B136" s="12"/>
      <c r="C136" s="12"/>
      <c r="D136" s="12"/>
      <c r="E136" s="12"/>
      <c r="F136" s="12"/>
      <c r="G136" s="12"/>
      <c r="H136" s="12"/>
      <c r="I136" s="12"/>
      <c r="J136" s="12"/>
      <c r="K136" s="12"/>
      <c r="L136" s="12"/>
      <c r="M136" s="12"/>
      <c r="N136" s="12"/>
      <c r="O136" s="12"/>
      <c r="P136" s="12"/>
      <c r="Q136" s="12"/>
      <c r="R136" s="12"/>
      <c r="S136" s="12"/>
      <c r="T136" s="12"/>
      <c r="U136" s="12"/>
      <c r="V136" s="12"/>
    </row>
    <row r="137" spans="2:22" ht="12.75">
      <c r="B137" s="12"/>
      <c r="C137" s="12"/>
      <c r="D137" s="12"/>
      <c r="E137" s="12"/>
      <c r="F137" s="12"/>
      <c r="G137" s="12"/>
      <c r="H137" s="12"/>
      <c r="I137" s="12"/>
      <c r="J137" s="12"/>
      <c r="K137" s="12"/>
      <c r="L137" s="12"/>
      <c r="M137" s="12"/>
      <c r="N137" s="12"/>
      <c r="O137" s="12"/>
      <c r="P137" s="12"/>
      <c r="Q137" s="12"/>
      <c r="R137" s="12"/>
      <c r="S137" s="12"/>
      <c r="T137" s="12"/>
      <c r="U137" s="12"/>
      <c r="V137" s="12"/>
    </row>
    <row r="138" spans="2:22" ht="12.75">
      <c r="B138" s="12"/>
      <c r="C138" s="12"/>
      <c r="D138" s="12"/>
      <c r="E138" s="12"/>
      <c r="F138" s="12"/>
      <c r="G138" s="12"/>
      <c r="H138" s="12"/>
      <c r="I138" s="12"/>
      <c r="J138" s="12"/>
      <c r="K138" s="12"/>
      <c r="L138" s="12"/>
      <c r="M138" s="12"/>
      <c r="N138" s="12"/>
      <c r="O138" s="12"/>
      <c r="P138" s="12"/>
      <c r="Q138" s="12"/>
      <c r="R138" s="12"/>
      <c r="S138" s="12"/>
      <c r="T138" s="12"/>
      <c r="U138" s="12"/>
      <c r="V138" s="12"/>
    </row>
    <row r="139" spans="2:22" ht="12.75">
      <c r="B139" s="12"/>
      <c r="C139" s="12"/>
      <c r="D139" s="12"/>
      <c r="E139" s="12"/>
      <c r="F139" s="12"/>
      <c r="G139" s="12"/>
      <c r="H139" s="12"/>
      <c r="I139" s="12"/>
      <c r="J139" s="12"/>
      <c r="K139" s="12"/>
      <c r="L139" s="12"/>
      <c r="M139" s="12"/>
      <c r="N139" s="12"/>
      <c r="O139" s="12"/>
      <c r="P139" s="12"/>
      <c r="Q139" s="12"/>
      <c r="R139" s="12"/>
      <c r="S139" s="12"/>
      <c r="T139" s="12"/>
      <c r="U139" s="12"/>
      <c r="V139" s="12"/>
    </row>
    <row r="140" spans="2:22" ht="12.75">
      <c r="B140" s="12"/>
      <c r="C140" s="12"/>
      <c r="D140" s="12"/>
      <c r="E140" s="12"/>
      <c r="F140" s="12"/>
      <c r="G140" s="12"/>
      <c r="H140" s="12"/>
      <c r="I140" s="12"/>
      <c r="J140" s="12"/>
      <c r="K140" s="12"/>
      <c r="L140" s="12"/>
      <c r="M140" s="12"/>
      <c r="N140" s="12"/>
      <c r="O140" s="12"/>
      <c r="P140" s="12"/>
      <c r="Q140" s="12"/>
      <c r="R140" s="12"/>
      <c r="S140" s="12"/>
      <c r="T140" s="12"/>
      <c r="U140" s="12"/>
      <c r="V140" s="12"/>
    </row>
    <row r="141" spans="2:22" ht="12.75">
      <c r="B141" s="12"/>
      <c r="C141" s="12"/>
      <c r="D141" s="12"/>
      <c r="E141" s="12"/>
      <c r="F141" s="12"/>
      <c r="G141" s="12"/>
      <c r="H141" s="12"/>
      <c r="I141" s="12"/>
      <c r="J141" s="12"/>
      <c r="K141" s="12"/>
      <c r="L141" s="12"/>
      <c r="M141" s="12"/>
      <c r="N141" s="12"/>
      <c r="O141" s="12"/>
      <c r="P141" s="12"/>
      <c r="Q141" s="12"/>
      <c r="R141" s="12"/>
      <c r="S141" s="12"/>
      <c r="T141" s="12"/>
      <c r="U141" s="12"/>
      <c r="V141" s="12"/>
    </row>
    <row r="142" spans="2:22" ht="12.75">
      <c r="B142" s="12"/>
      <c r="C142" s="12"/>
      <c r="D142" s="12"/>
      <c r="E142" s="12"/>
      <c r="F142" s="12"/>
      <c r="G142" s="12"/>
      <c r="H142" s="12"/>
      <c r="I142" s="12"/>
      <c r="J142" s="12"/>
      <c r="K142" s="12"/>
      <c r="L142" s="12"/>
      <c r="M142" s="12"/>
      <c r="N142" s="12"/>
      <c r="O142" s="12"/>
      <c r="P142" s="12"/>
      <c r="Q142" s="12"/>
      <c r="R142" s="12"/>
      <c r="S142" s="12"/>
      <c r="T142" s="12"/>
      <c r="U142" s="12"/>
      <c r="V142" s="12"/>
    </row>
    <row r="143" spans="2:22" ht="12.75">
      <c r="B143" s="12"/>
      <c r="C143" s="12"/>
      <c r="D143" s="12"/>
      <c r="E143" s="12"/>
      <c r="F143" s="12"/>
      <c r="G143" s="12"/>
      <c r="H143" s="12"/>
      <c r="I143" s="12"/>
      <c r="J143" s="12"/>
      <c r="K143" s="12"/>
      <c r="L143" s="12"/>
      <c r="M143" s="12"/>
      <c r="N143" s="12"/>
      <c r="O143" s="12"/>
      <c r="P143" s="12"/>
      <c r="Q143" s="12"/>
      <c r="R143" s="12"/>
      <c r="S143" s="12"/>
      <c r="T143" s="12"/>
      <c r="U143" s="12"/>
      <c r="V143" s="12"/>
    </row>
    <row r="144" spans="2:22" ht="12.75">
      <c r="B144" s="12"/>
      <c r="C144" s="12"/>
      <c r="D144" s="12"/>
      <c r="E144" s="12"/>
      <c r="F144" s="12"/>
      <c r="G144" s="12"/>
      <c r="H144" s="12"/>
      <c r="I144" s="12"/>
      <c r="J144" s="12"/>
      <c r="K144" s="12"/>
      <c r="L144" s="12"/>
      <c r="M144" s="12"/>
      <c r="N144" s="12"/>
      <c r="O144" s="12"/>
      <c r="P144" s="12"/>
      <c r="Q144" s="12"/>
      <c r="R144" s="12"/>
      <c r="S144" s="12"/>
      <c r="T144" s="12"/>
      <c r="U144" s="12"/>
      <c r="V144" s="12"/>
    </row>
    <row r="145" spans="2:22" ht="12.75">
      <c r="B145" s="12"/>
      <c r="C145" s="12"/>
      <c r="D145" s="12"/>
      <c r="E145" s="12"/>
      <c r="F145" s="12"/>
      <c r="G145" s="12"/>
      <c r="H145" s="12"/>
      <c r="I145" s="12"/>
      <c r="J145" s="12"/>
      <c r="K145" s="12"/>
      <c r="L145" s="12"/>
      <c r="M145" s="12"/>
      <c r="N145" s="12"/>
      <c r="O145" s="12"/>
      <c r="P145" s="12"/>
      <c r="Q145" s="12"/>
      <c r="R145" s="12"/>
      <c r="S145" s="12"/>
      <c r="T145" s="12"/>
      <c r="U145" s="12"/>
      <c r="V145" s="12"/>
    </row>
    <row r="146" spans="2:22" ht="12.75">
      <c r="B146" s="12"/>
      <c r="C146" s="12"/>
      <c r="D146" s="12"/>
      <c r="E146" s="12"/>
      <c r="F146" s="12"/>
      <c r="G146" s="12"/>
      <c r="H146" s="12"/>
      <c r="I146" s="12"/>
      <c r="J146" s="12"/>
      <c r="K146" s="12"/>
      <c r="L146" s="12"/>
      <c r="M146" s="12"/>
      <c r="N146" s="12"/>
      <c r="O146" s="12"/>
      <c r="P146" s="12"/>
      <c r="Q146" s="12"/>
      <c r="R146" s="12"/>
      <c r="S146" s="12"/>
      <c r="T146" s="12"/>
      <c r="U146" s="12"/>
      <c r="V146" s="12"/>
    </row>
    <row r="147" spans="2:22" ht="12.75">
      <c r="B147" s="12"/>
      <c r="C147" s="12"/>
      <c r="D147" s="12"/>
      <c r="E147" s="12"/>
      <c r="F147" s="12"/>
      <c r="G147" s="12"/>
      <c r="H147" s="12"/>
      <c r="I147" s="12"/>
      <c r="J147" s="12"/>
      <c r="K147" s="12"/>
      <c r="L147" s="12"/>
      <c r="M147" s="12"/>
      <c r="N147" s="12"/>
      <c r="O147" s="12"/>
      <c r="P147" s="12"/>
      <c r="Q147" s="12"/>
      <c r="R147" s="12"/>
      <c r="S147" s="12"/>
      <c r="T147" s="12"/>
      <c r="U147" s="12"/>
      <c r="V147" s="12"/>
    </row>
    <row r="148" spans="2:22" ht="12.75">
      <c r="B148" s="12"/>
      <c r="C148" s="12"/>
      <c r="D148" s="12"/>
      <c r="E148" s="12"/>
      <c r="F148" s="12"/>
      <c r="G148" s="12"/>
      <c r="H148" s="12"/>
      <c r="I148" s="12"/>
      <c r="J148" s="12"/>
      <c r="K148" s="12"/>
      <c r="L148" s="12"/>
      <c r="M148" s="12"/>
      <c r="N148" s="12"/>
      <c r="O148" s="12"/>
      <c r="P148" s="12"/>
      <c r="Q148" s="12"/>
      <c r="R148" s="12"/>
      <c r="S148" s="12"/>
      <c r="T148" s="12"/>
      <c r="U148" s="12"/>
      <c r="V148" s="12"/>
    </row>
    <row r="149" spans="2:22" ht="12.75">
      <c r="B149" s="12"/>
      <c r="C149" s="12"/>
      <c r="D149" s="12"/>
      <c r="E149" s="12"/>
      <c r="F149" s="12"/>
      <c r="G149" s="12"/>
      <c r="H149" s="12"/>
      <c r="I149" s="12"/>
      <c r="J149" s="12"/>
      <c r="K149" s="12"/>
      <c r="L149" s="12"/>
      <c r="M149" s="12"/>
      <c r="N149" s="12"/>
      <c r="O149" s="12"/>
      <c r="P149" s="12"/>
      <c r="Q149" s="12"/>
      <c r="R149" s="12"/>
      <c r="S149" s="12"/>
      <c r="T149" s="12"/>
      <c r="U149" s="12"/>
      <c r="V149" s="12"/>
    </row>
    <row r="150" spans="2:22" ht="12.75">
      <c r="B150" s="12"/>
      <c r="C150" s="12"/>
      <c r="D150" s="12"/>
      <c r="E150" s="12"/>
      <c r="F150" s="12"/>
      <c r="G150" s="12"/>
      <c r="H150" s="12"/>
      <c r="I150" s="12"/>
      <c r="J150" s="12"/>
      <c r="K150" s="12"/>
      <c r="L150" s="12"/>
      <c r="M150" s="12"/>
      <c r="N150" s="12"/>
      <c r="O150" s="12"/>
      <c r="P150" s="12"/>
      <c r="Q150" s="12"/>
      <c r="R150" s="12"/>
      <c r="S150" s="12"/>
      <c r="T150" s="12"/>
      <c r="U150" s="12"/>
      <c r="V150" s="12"/>
    </row>
    <row r="151" spans="2:22" ht="12.75">
      <c r="B151" s="12"/>
      <c r="C151" s="12"/>
      <c r="D151" s="12"/>
      <c r="E151" s="12"/>
      <c r="F151" s="12"/>
      <c r="G151" s="12"/>
      <c r="H151" s="12"/>
      <c r="I151" s="12"/>
      <c r="J151" s="12"/>
      <c r="K151" s="12"/>
      <c r="L151" s="12"/>
      <c r="M151" s="12"/>
      <c r="N151" s="12"/>
      <c r="O151" s="12"/>
      <c r="P151" s="12"/>
      <c r="Q151" s="12"/>
      <c r="R151" s="12"/>
      <c r="S151" s="12"/>
      <c r="T151" s="12"/>
      <c r="U151" s="12"/>
      <c r="V151" s="12"/>
    </row>
    <row r="152" spans="2:22" ht="12.75">
      <c r="B152" s="12"/>
      <c r="C152" s="12"/>
      <c r="D152" s="12"/>
      <c r="E152" s="12"/>
      <c r="F152" s="12"/>
      <c r="G152" s="12"/>
      <c r="H152" s="12"/>
      <c r="I152" s="12"/>
      <c r="J152" s="12"/>
      <c r="K152" s="12"/>
      <c r="L152" s="12"/>
      <c r="M152" s="12"/>
      <c r="N152" s="12"/>
      <c r="O152" s="12"/>
      <c r="P152" s="12"/>
      <c r="Q152" s="12"/>
      <c r="R152" s="12"/>
      <c r="S152" s="12"/>
      <c r="T152" s="12"/>
      <c r="U152" s="12"/>
      <c r="V152" s="12"/>
    </row>
    <row r="153" spans="2:22" ht="12.75">
      <c r="B153" s="12"/>
      <c r="C153" s="12"/>
      <c r="D153" s="12"/>
      <c r="E153" s="12"/>
      <c r="F153" s="12"/>
      <c r="G153" s="12"/>
      <c r="H153" s="12"/>
      <c r="I153" s="12"/>
      <c r="J153" s="12"/>
      <c r="K153" s="12"/>
      <c r="L153" s="12"/>
      <c r="M153" s="12"/>
      <c r="N153" s="12"/>
      <c r="O153" s="12"/>
      <c r="P153" s="12"/>
      <c r="Q153" s="12"/>
      <c r="R153" s="12"/>
      <c r="S153" s="12"/>
      <c r="T153" s="12"/>
      <c r="U153" s="12"/>
      <c r="V153" s="12"/>
    </row>
    <row r="154" spans="2:22" ht="12.75">
      <c r="B154" s="12"/>
      <c r="C154" s="12"/>
      <c r="D154" s="12"/>
      <c r="E154" s="12"/>
      <c r="F154" s="12"/>
      <c r="G154" s="12"/>
      <c r="H154" s="12"/>
      <c r="I154" s="12"/>
      <c r="J154" s="12"/>
      <c r="K154" s="12"/>
      <c r="L154" s="12"/>
      <c r="M154" s="12"/>
      <c r="N154" s="12"/>
      <c r="O154" s="12"/>
      <c r="P154" s="12"/>
      <c r="Q154" s="12"/>
      <c r="R154" s="12"/>
      <c r="S154" s="12"/>
      <c r="T154" s="12"/>
      <c r="U154" s="12"/>
      <c r="V154" s="12"/>
    </row>
    <row r="155" spans="2:22" ht="12.75">
      <c r="B155" s="12"/>
      <c r="C155" s="12"/>
      <c r="D155" s="12"/>
      <c r="E155" s="12"/>
      <c r="F155" s="12"/>
      <c r="G155" s="12"/>
      <c r="H155" s="12"/>
      <c r="I155" s="12"/>
      <c r="J155" s="12"/>
      <c r="K155" s="12"/>
      <c r="L155" s="12"/>
      <c r="M155" s="12"/>
      <c r="N155" s="12"/>
      <c r="O155" s="12"/>
      <c r="P155" s="12"/>
      <c r="Q155" s="12"/>
      <c r="R155" s="12"/>
      <c r="S155" s="12"/>
      <c r="T155" s="12"/>
      <c r="U155" s="12"/>
      <c r="V155" s="12"/>
    </row>
    <row r="156" spans="2:22" ht="12.75">
      <c r="B156" s="12"/>
      <c r="C156" s="12"/>
      <c r="D156" s="12"/>
      <c r="E156" s="12"/>
      <c r="F156" s="12"/>
      <c r="G156" s="12"/>
      <c r="H156" s="12"/>
      <c r="I156" s="12"/>
      <c r="J156" s="12"/>
      <c r="K156" s="12"/>
      <c r="L156" s="12"/>
      <c r="M156" s="12"/>
      <c r="N156" s="12"/>
      <c r="O156" s="12"/>
      <c r="P156" s="12"/>
      <c r="Q156" s="12"/>
      <c r="R156" s="12"/>
      <c r="S156" s="12"/>
      <c r="T156" s="12"/>
      <c r="U156" s="12"/>
      <c r="V156" s="12"/>
    </row>
    <row r="157" spans="2:22" ht="12.75">
      <c r="B157" s="12"/>
      <c r="C157" s="12"/>
      <c r="D157" s="12"/>
      <c r="E157" s="12"/>
      <c r="F157" s="12"/>
      <c r="G157" s="12"/>
      <c r="H157" s="12"/>
      <c r="I157" s="12"/>
      <c r="J157" s="12"/>
      <c r="K157" s="12"/>
      <c r="L157" s="12"/>
      <c r="M157" s="12"/>
      <c r="N157" s="12"/>
      <c r="O157" s="12"/>
      <c r="P157" s="12"/>
      <c r="Q157" s="12"/>
      <c r="R157" s="12"/>
      <c r="S157" s="12"/>
      <c r="T157" s="12"/>
      <c r="U157" s="12"/>
      <c r="V157" s="12"/>
    </row>
    <row r="158" spans="2:22" ht="12.75">
      <c r="B158" s="12"/>
      <c r="C158" s="12"/>
      <c r="D158" s="12"/>
      <c r="E158" s="12"/>
      <c r="F158" s="12"/>
      <c r="G158" s="12"/>
      <c r="H158" s="12"/>
      <c r="I158" s="12"/>
      <c r="J158" s="12"/>
      <c r="K158" s="12"/>
      <c r="L158" s="12"/>
      <c r="M158" s="12"/>
      <c r="N158" s="12"/>
      <c r="O158" s="12"/>
      <c r="P158" s="12"/>
      <c r="Q158" s="12"/>
      <c r="R158" s="12"/>
      <c r="S158" s="12"/>
      <c r="T158" s="12"/>
      <c r="U158" s="12"/>
      <c r="V158" s="12"/>
    </row>
    <row r="159" spans="2:22" ht="12.75">
      <c r="B159" s="12"/>
      <c r="C159" s="12"/>
      <c r="D159" s="12"/>
      <c r="E159" s="12"/>
      <c r="F159" s="12"/>
      <c r="G159" s="12"/>
      <c r="H159" s="12"/>
      <c r="I159" s="12"/>
      <c r="J159" s="12"/>
      <c r="K159" s="12"/>
      <c r="L159" s="12"/>
      <c r="M159" s="12"/>
      <c r="N159" s="12"/>
      <c r="O159" s="12"/>
      <c r="P159" s="12"/>
      <c r="Q159" s="12"/>
      <c r="R159" s="12"/>
      <c r="S159" s="12"/>
      <c r="T159" s="12"/>
      <c r="U159" s="12"/>
      <c r="V159" s="12"/>
    </row>
    <row r="160" spans="2:22" ht="12.75">
      <c r="B160" s="12"/>
      <c r="C160" s="12"/>
      <c r="D160" s="12"/>
      <c r="E160" s="12"/>
      <c r="F160" s="12"/>
      <c r="G160" s="12"/>
      <c r="H160" s="12"/>
      <c r="I160" s="12"/>
      <c r="J160" s="12"/>
      <c r="K160" s="12"/>
      <c r="L160" s="12"/>
      <c r="M160" s="12"/>
      <c r="N160" s="12"/>
      <c r="O160" s="12"/>
      <c r="P160" s="12"/>
      <c r="Q160" s="12"/>
      <c r="R160" s="12"/>
      <c r="S160" s="12"/>
      <c r="T160" s="12"/>
      <c r="U160" s="12"/>
      <c r="V160" s="12"/>
    </row>
    <row r="161" spans="2:22" ht="12.75">
      <c r="B161" s="12"/>
      <c r="C161" s="12"/>
      <c r="D161" s="12"/>
      <c r="E161" s="12"/>
      <c r="F161" s="12"/>
      <c r="G161" s="12"/>
      <c r="H161" s="12"/>
      <c r="I161" s="12"/>
      <c r="J161" s="12"/>
      <c r="K161" s="12"/>
      <c r="L161" s="12"/>
      <c r="M161" s="12"/>
      <c r="N161" s="12"/>
      <c r="O161" s="12"/>
      <c r="P161" s="12"/>
      <c r="Q161" s="12"/>
      <c r="R161" s="12"/>
      <c r="S161" s="12"/>
      <c r="T161" s="12"/>
      <c r="U161" s="12"/>
      <c r="V161" s="12"/>
    </row>
    <row r="162" spans="2:22" ht="12.75">
      <c r="B162" s="12"/>
      <c r="C162" s="12"/>
      <c r="D162" s="12"/>
      <c r="E162" s="12"/>
      <c r="F162" s="12"/>
      <c r="G162" s="12"/>
      <c r="H162" s="12"/>
      <c r="I162" s="12"/>
      <c r="J162" s="12"/>
      <c r="K162" s="12"/>
      <c r="L162" s="12"/>
      <c r="M162" s="12"/>
      <c r="N162" s="12"/>
      <c r="O162" s="12"/>
      <c r="P162" s="12"/>
      <c r="Q162" s="12"/>
      <c r="R162" s="12"/>
      <c r="S162" s="12"/>
      <c r="T162" s="12"/>
      <c r="U162" s="12"/>
      <c r="V162" s="12"/>
    </row>
    <row r="163" spans="2:22" ht="12.75">
      <c r="B163" s="12"/>
      <c r="C163" s="12"/>
      <c r="D163" s="12"/>
      <c r="E163" s="12"/>
      <c r="F163" s="12"/>
      <c r="G163" s="12"/>
      <c r="H163" s="12"/>
      <c r="I163" s="12"/>
      <c r="J163" s="12"/>
      <c r="K163" s="12"/>
      <c r="L163" s="12"/>
      <c r="M163" s="12"/>
      <c r="N163" s="12"/>
      <c r="O163" s="12"/>
      <c r="P163" s="12"/>
      <c r="Q163" s="12"/>
      <c r="R163" s="12"/>
      <c r="S163" s="12"/>
      <c r="T163" s="12"/>
      <c r="U163" s="12"/>
      <c r="V163" s="12"/>
    </row>
    <row r="164" spans="2:22" ht="12.75">
      <c r="B164" s="12"/>
      <c r="C164" s="12"/>
      <c r="D164" s="12"/>
      <c r="E164" s="12"/>
      <c r="F164" s="12"/>
      <c r="G164" s="12"/>
      <c r="H164" s="12"/>
      <c r="I164" s="12"/>
      <c r="J164" s="12"/>
      <c r="K164" s="12"/>
      <c r="L164" s="12"/>
      <c r="M164" s="12"/>
      <c r="N164" s="12"/>
      <c r="O164" s="12"/>
      <c r="P164" s="12"/>
      <c r="Q164" s="12"/>
      <c r="R164" s="12"/>
      <c r="S164" s="12"/>
      <c r="T164" s="12"/>
      <c r="U164" s="12"/>
      <c r="V164" s="12"/>
    </row>
    <row r="165" spans="2:22" ht="12.75">
      <c r="B165" s="12"/>
      <c r="C165" s="12"/>
      <c r="D165" s="12"/>
      <c r="E165" s="12"/>
      <c r="F165" s="12"/>
      <c r="G165" s="12"/>
      <c r="H165" s="12"/>
      <c r="I165" s="12"/>
      <c r="J165" s="12"/>
      <c r="K165" s="12"/>
      <c r="L165" s="12"/>
      <c r="M165" s="12"/>
      <c r="N165" s="12"/>
      <c r="O165" s="12"/>
      <c r="P165" s="12"/>
      <c r="Q165" s="12"/>
      <c r="R165" s="12"/>
      <c r="S165" s="12"/>
      <c r="T165" s="12"/>
      <c r="U165" s="12"/>
      <c r="V165" s="12"/>
    </row>
    <row r="166" spans="2:22" ht="12.75">
      <c r="B166" s="12"/>
      <c r="C166" s="12"/>
      <c r="D166" s="12"/>
      <c r="E166" s="12"/>
      <c r="F166" s="12"/>
      <c r="G166" s="12"/>
      <c r="H166" s="12"/>
      <c r="I166" s="12"/>
      <c r="J166" s="12"/>
      <c r="K166" s="12"/>
      <c r="L166" s="12"/>
      <c r="M166" s="12"/>
      <c r="N166" s="12"/>
      <c r="O166" s="12"/>
      <c r="P166" s="12"/>
      <c r="Q166" s="12"/>
      <c r="R166" s="12"/>
      <c r="S166" s="12"/>
      <c r="T166" s="12"/>
      <c r="U166" s="12"/>
      <c r="V166" s="12"/>
    </row>
    <row r="167" spans="2:22" ht="12.75">
      <c r="B167" s="12"/>
      <c r="C167" s="12"/>
      <c r="D167" s="12"/>
      <c r="E167" s="12"/>
      <c r="F167" s="12"/>
      <c r="G167" s="12"/>
      <c r="H167" s="12"/>
      <c r="I167" s="12"/>
      <c r="J167" s="12"/>
      <c r="K167" s="12"/>
      <c r="L167" s="12"/>
      <c r="M167" s="12"/>
      <c r="N167" s="12"/>
      <c r="O167" s="12"/>
      <c r="P167" s="12"/>
      <c r="Q167" s="12"/>
      <c r="R167" s="12"/>
      <c r="S167" s="12"/>
      <c r="T167" s="12"/>
      <c r="U167" s="12"/>
      <c r="V167" s="12"/>
    </row>
    <row r="168" spans="2:22" ht="12.75">
      <c r="B168" s="12"/>
      <c r="C168" s="12"/>
      <c r="D168" s="12"/>
      <c r="E168" s="12"/>
      <c r="F168" s="12"/>
      <c r="G168" s="12"/>
      <c r="H168" s="12"/>
      <c r="I168" s="12"/>
      <c r="J168" s="12"/>
      <c r="K168" s="12"/>
      <c r="L168" s="12"/>
      <c r="M168" s="12"/>
      <c r="N168" s="12"/>
      <c r="O168" s="12"/>
      <c r="P168" s="12"/>
      <c r="Q168" s="12"/>
      <c r="R168" s="12"/>
      <c r="S168" s="12"/>
      <c r="T168" s="12"/>
      <c r="U168" s="12"/>
      <c r="V168" s="12"/>
    </row>
    <row r="169" spans="2:22" ht="12.75">
      <c r="B169" s="12"/>
      <c r="C169" s="12"/>
      <c r="D169" s="12"/>
      <c r="E169" s="12"/>
      <c r="F169" s="12"/>
      <c r="G169" s="12"/>
      <c r="H169" s="12"/>
      <c r="I169" s="12"/>
      <c r="J169" s="12"/>
      <c r="K169" s="12"/>
      <c r="L169" s="12"/>
      <c r="M169" s="12"/>
      <c r="N169" s="12"/>
      <c r="O169" s="12"/>
      <c r="P169" s="12"/>
      <c r="Q169" s="12"/>
      <c r="R169" s="12"/>
      <c r="S169" s="12"/>
      <c r="T169" s="12"/>
      <c r="U169" s="12"/>
      <c r="V169" s="12"/>
    </row>
    <row r="170" spans="2:22" ht="12.75">
      <c r="B170" s="12"/>
      <c r="C170" s="12"/>
      <c r="D170" s="12"/>
      <c r="E170" s="12"/>
      <c r="F170" s="12"/>
      <c r="G170" s="12"/>
      <c r="H170" s="12"/>
      <c r="I170" s="12"/>
      <c r="J170" s="12"/>
      <c r="K170" s="12"/>
      <c r="L170" s="12"/>
      <c r="M170" s="12"/>
      <c r="N170" s="12"/>
      <c r="O170" s="12"/>
      <c r="P170" s="12"/>
      <c r="Q170" s="12"/>
      <c r="R170" s="12"/>
      <c r="S170" s="12"/>
      <c r="T170" s="12"/>
      <c r="U170" s="12"/>
      <c r="V170" s="12"/>
    </row>
    <row r="171" spans="2:22" ht="12.75">
      <c r="B171" s="12"/>
      <c r="C171" s="12"/>
      <c r="D171" s="12"/>
      <c r="E171" s="12"/>
      <c r="F171" s="12"/>
      <c r="G171" s="12"/>
      <c r="H171" s="12"/>
      <c r="I171" s="12"/>
      <c r="J171" s="12"/>
      <c r="K171" s="12"/>
      <c r="L171" s="12"/>
      <c r="M171" s="12"/>
      <c r="N171" s="12"/>
      <c r="O171" s="12"/>
      <c r="P171" s="12"/>
      <c r="Q171" s="12"/>
      <c r="R171" s="12"/>
      <c r="S171" s="12"/>
      <c r="T171" s="12"/>
      <c r="U171" s="12"/>
      <c r="V171" s="12"/>
    </row>
    <row r="172" spans="2:22" ht="12.75">
      <c r="B172" s="12"/>
      <c r="C172" s="12"/>
      <c r="D172" s="12"/>
      <c r="E172" s="12"/>
      <c r="F172" s="12"/>
      <c r="G172" s="12"/>
      <c r="H172" s="12"/>
      <c r="I172" s="12"/>
      <c r="J172" s="12"/>
      <c r="K172" s="12"/>
      <c r="L172" s="12"/>
      <c r="M172" s="12"/>
      <c r="N172" s="12"/>
      <c r="O172" s="12"/>
      <c r="P172" s="12"/>
      <c r="Q172" s="12"/>
      <c r="R172" s="12"/>
      <c r="S172" s="12"/>
      <c r="T172" s="12"/>
      <c r="U172" s="12"/>
      <c r="V172" s="12"/>
    </row>
    <row r="173" spans="2:22" ht="12.75">
      <c r="B173" s="12"/>
      <c r="C173" s="12"/>
      <c r="D173" s="12"/>
      <c r="E173" s="12"/>
      <c r="F173" s="12"/>
      <c r="G173" s="12"/>
      <c r="H173" s="12"/>
      <c r="I173" s="12"/>
      <c r="J173" s="12"/>
      <c r="K173" s="12"/>
      <c r="L173" s="12"/>
      <c r="M173" s="12"/>
      <c r="N173" s="12"/>
      <c r="O173" s="12"/>
      <c r="P173" s="12"/>
      <c r="Q173" s="12"/>
      <c r="R173" s="12"/>
      <c r="S173" s="12"/>
      <c r="T173" s="12"/>
      <c r="U173" s="12"/>
      <c r="V173" s="12"/>
    </row>
    <row r="174" spans="2:22" ht="12.75">
      <c r="B174" s="12"/>
      <c r="C174" s="12"/>
      <c r="D174" s="12"/>
      <c r="E174" s="12"/>
      <c r="F174" s="12"/>
      <c r="G174" s="12"/>
      <c r="H174" s="12"/>
      <c r="I174" s="12"/>
      <c r="J174" s="12"/>
      <c r="K174" s="12"/>
      <c r="L174" s="12"/>
      <c r="M174" s="12"/>
      <c r="N174" s="12"/>
      <c r="O174" s="12"/>
      <c r="P174" s="12"/>
      <c r="Q174" s="12"/>
      <c r="R174" s="12"/>
      <c r="S174" s="12"/>
      <c r="T174" s="12"/>
      <c r="U174" s="12"/>
      <c r="V174" s="12"/>
    </row>
    <row r="175" spans="2:22" ht="12.75">
      <c r="B175" s="12"/>
      <c r="C175" s="12"/>
      <c r="D175" s="12"/>
      <c r="E175" s="12"/>
      <c r="F175" s="12"/>
      <c r="G175" s="12"/>
      <c r="H175" s="12"/>
      <c r="I175" s="12"/>
      <c r="J175" s="12"/>
      <c r="K175" s="12"/>
      <c r="L175" s="12"/>
      <c r="M175" s="12"/>
      <c r="N175" s="12"/>
      <c r="O175" s="12"/>
      <c r="P175" s="12"/>
      <c r="Q175" s="12"/>
      <c r="R175" s="12"/>
      <c r="S175" s="12"/>
      <c r="T175" s="12"/>
      <c r="U175" s="12"/>
      <c r="V175" s="12"/>
    </row>
    <row r="176" spans="2:22" ht="12.75">
      <c r="B176" s="12"/>
      <c r="C176" s="12"/>
      <c r="D176" s="12"/>
      <c r="E176" s="12"/>
      <c r="F176" s="12"/>
      <c r="G176" s="12"/>
      <c r="H176" s="12"/>
      <c r="I176" s="12"/>
      <c r="J176" s="12"/>
      <c r="K176" s="12"/>
      <c r="L176" s="12"/>
      <c r="M176" s="12"/>
      <c r="N176" s="12"/>
      <c r="O176" s="12"/>
      <c r="P176" s="12"/>
      <c r="Q176" s="12"/>
      <c r="R176" s="12"/>
      <c r="S176" s="12"/>
      <c r="T176" s="12"/>
      <c r="U176" s="12"/>
      <c r="V176" s="12"/>
    </row>
    <row r="177" spans="2:22" ht="12.75">
      <c r="B177" s="12"/>
      <c r="C177" s="12"/>
      <c r="D177" s="12"/>
      <c r="E177" s="12"/>
      <c r="F177" s="12"/>
      <c r="G177" s="12"/>
      <c r="H177" s="12"/>
      <c r="I177" s="12"/>
      <c r="J177" s="12"/>
      <c r="K177" s="12"/>
      <c r="L177" s="12"/>
      <c r="M177" s="12"/>
      <c r="N177" s="12"/>
      <c r="O177" s="12"/>
      <c r="P177" s="12"/>
      <c r="Q177" s="12"/>
      <c r="R177" s="12"/>
      <c r="S177" s="12"/>
      <c r="T177" s="12"/>
      <c r="U177" s="12"/>
      <c r="V177" s="12"/>
    </row>
    <row r="178" spans="2:22" ht="12.75">
      <c r="B178" s="12"/>
      <c r="C178" s="12"/>
      <c r="D178" s="12"/>
      <c r="E178" s="12"/>
      <c r="F178" s="12"/>
      <c r="G178" s="12"/>
      <c r="H178" s="12"/>
      <c r="I178" s="12"/>
      <c r="J178" s="12"/>
      <c r="K178" s="12"/>
      <c r="L178" s="12"/>
      <c r="M178" s="12"/>
      <c r="N178" s="12"/>
      <c r="O178" s="12"/>
      <c r="P178" s="12"/>
      <c r="Q178" s="12"/>
      <c r="R178" s="12"/>
      <c r="S178" s="12"/>
      <c r="T178" s="12"/>
      <c r="U178" s="12"/>
      <c r="V178" s="12"/>
    </row>
    <row r="179" spans="2:22" ht="12.75">
      <c r="B179" s="12"/>
      <c r="C179" s="12"/>
      <c r="D179" s="12"/>
      <c r="E179" s="12"/>
      <c r="F179" s="12"/>
      <c r="G179" s="12"/>
      <c r="H179" s="12"/>
      <c r="I179" s="12"/>
      <c r="J179" s="12"/>
      <c r="K179" s="12"/>
      <c r="L179" s="12"/>
      <c r="M179" s="12"/>
      <c r="N179" s="12"/>
      <c r="O179" s="12"/>
      <c r="P179" s="12"/>
      <c r="Q179" s="12"/>
      <c r="R179" s="12"/>
      <c r="S179" s="12"/>
      <c r="T179" s="12"/>
      <c r="U179" s="12"/>
      <c r="V179" s="12"/>
    </row>
    <row r="180" spans="2:22" ht="12.75">
      <c r="B180" s="12"/>
      <c r="C180" s="12"/>
      <c r="D180" s="12"/>
      <c r="E180" s="12"/>
      <c r="F180" s="12"/>
      <c r="G180" s="12"/>
      <c r="H180" s="12"/>
      <c r="I180" s="12"/>
      <c r="J180" s="12"/>
      <c r="K180" s="12"/>
      <c r="L180" s="12"/>
      <c r="M180" s="12"/>
      <c r="N180" s="12"/>
      <c r="O180" s="12"/>
      <c r="P180" s="12"/>
      <c r="Q180" s="12"/>
      <c r="R180" s="12"/>
      <c r="S180" s="12"/>
      <c r="T180" s="12"/>
      <c r="U180" s="12"/>
      <c r="V180" s="12"/>
    </row>
    <row r="181" spans="2:22" ht="12.75">
      <c r="B181" s="12"/>
      <c r="C181" s="12"/>
      <c r="D181" s="12"/>
      <c r="E181" s="12"/>
      <c r="F181" s="12"/>
      <c r="G181" s="12"/>
      <c r="H181" s="12"/>
      <c r="I181" s="12"/>
      <c r="J181" s="12"/>
      <c r="K181" s="12"/>
      <c r="L181" s="12"/>
      <c r="M181" s="12"/>
      <c r="N181" s="12"/>
      <c r="O181" s="12"/>
      <c r="P181" s="12"/>
      <c r="Q181" s="12"/>
      <c r="R181" s="12"/>
      <c r="S181" s="12"/>
      <c r="T181" s="12"/>
      <c r="U181" s="12"/>
      <c r="V181" s="12"/>
    </row>
    <row r="182" spans="2:22" ht="12.75">
      <c r="B182" s="12"/>
      <c r="C182" s="12"/>
      <c r="D182" s="12"/>
      <c r="E182" s="12"/>
      <c r="F182" s="12"/>
      <c r="G182" s="12"/>
      <c r="H182" s="12"/>
      <c r="I182" s="12"/>
      <c r="J182" s="12"/>
      <c r="K182" s="12"/>
      <c r="L182" s="12"/>
      <c r="M182" s="12"/>
      <c r="N182" s="12"/>
      <c r="O182" s="12"/>
      <c r="P182" s="12"/>
      <c r="Q182" s="12"/>
      <c r="R182" s="12"/>
      <c r="S182" s="12"/>
      <c r="T182" s="12"/>
      <c r="U182" s="12"/>
      <c r="V182" s="12"/>
    </row>
    <row r="183" spans="2:22" ht="12.75">
      <c r="B183" s="12"/>
      <c r="C183" s="12"/>
      <c r="D183" s="12"/>
      <c r="E183" s="12"/>
      <c r="F183" s="12"/>
      <c r="G183" s="12"/>
      <c r="H183" s="12"/>
      <c r="I183" s="12"/>
      <c r="J183" s="12"/>
      <c r="K183" s="12"/>
      <c r="L183" s="12"/>
      <c r="M183" s="12"/>
      <c r="N183" s="12"/>
      <c r="O183" s="12"/>
      <c r="P183" s="12"/>
      <c r="Q183" s="12"/>
      <c r="R183" s="12"/>
      <c r="S183" s="12"/>
      <c r="T183" s="12"/>
      <c r="U183" s="12"/>
      <c r="V183" s="12"/>
    </row>
    <row r="184" spans="2:22" ht="12.75">
      <c r="B184" s="12"/>
      <c r="C184" s="12"/>
      <c r="D184" s="12"/>
      <c r="E184" s="12"/>
      <c r="F184" s="12"/>
      <c r="G184" s="12"/>
      <c r="H184" s="12"/>
      <c r="I184" s="12"/>
      <c r="J184" s="12"/>
      <c r="K184" s="12"/>
      <c r="L184" s="12"/>
      <c r="M184" s="12"/>
      <c r="N184" s="12"/>
      <c r="O184" s="12"/>
      <c r="P184" s="12"/>
      <c r="Q184" s="12"/>
      <c r="R184" s="12"/>
      <c r="S184" s="12"/>
      <c r="T184" s="12"/>
      <c r="U184" s="12"/>
      <c r="V184" s="12"/>
    </row>
    <row r="185" spans="2:22" ht="12.75">
      <c r="B185" s="12"/>
      <c r="C185" s="12"/>
      <c r="D185" s="12"/>
      <c r="E185" s="12"/>
      <c r="F185" s="12"/>
      <c r="G185" s="12"/>
      <c r="H185" s="12"/>
      <c r="I185" s="12"/>
      <c r="J185" s="12"/>
      <c r="K185" s="12"/>
      <c r="L185" s="12"/>
      <c r="M185" s="12"/>
      <c r="N185" s="12"/>
      <c r="O185" s="12"/>
      <c r="P185" s="12"/>
      <c r="Q185" s="12"/>
      <c r="R185" s="12"/>
      <c r="S185" s="12"/>
      <c r="T185" s="12"/>
      <c r="U185" s="12"/>
      <c r="V185" s="12"/>
    </row>
    <row r="186" spans="2:22" ht="12.75">
      <c r="B186" s="12"/>
      <c r="C186" s="12"/>
      <c r="D186" s="12"/>
      <c r="E186" s="12"/>
      <c r="F186" s="12"/>
      <c r="G186" s="12"/>
      <c r="H186" s="12"/>
      <c r="I186" s="12"/>
      <c r="J186" s="12"/>
      <c r="K186" s="12"/>
      <c r="L186" s="12"/>
      <c r="M186" s="12"/>
      <c r="N186" s="12"/>
      <c r="O186" s="12"/>
      <c r="P186" s="12"/>
      <c r="Q186" s="12"/>
      <c r="R186" s="12"/>
      <c r="S186" s="12"/>
      <c r="T186" s="12"/>
      <c r="U186" s="12"/>
      <c r="V186" s="12"/>
    </row>
    <row r="187" spans="2:22" ht="12.75">
      <c r="B187" s="12"/>
      <c r="C187" s="12"/>
      <c r="D187" s="12"/>
      <c r="E187" s="12"/>
      <c r="F187" s="12"/>
      <c r="G187" s="12"/>
      <c r="H187" s="12"/>
      <c r="I187" s="12"/>
      <c r="J187" s="12"/>
      <c r="K187" s="12"/>
      <c r="L187" s="12"/>
      <c r="M187" s="12"/>
      <c r="N187" s="12"/>
      <c r="O187" s="12"/>
      <c r="P187" s="12"/>
      <c r="Q187" s="12"/>
      <c r="R187" s="12"/>
      <c r="S187" s="12"/>
      <c r="T187" s="12"/>
      <c r="U187" s="12"/>
      <c r="V187" s="12"/>
    </row>
    <row r="188" spans="2:22" ht="12.75">
      <c r="B188" s="12"/>
      <c r="C188" s="12"/>
      <c r="D188" s="12"/>
      <c r="E188" s="12"/>
      <c r="F188" s="12"/>
      <c r="G188" s="12"/>
      <c r="H188" s="12"/>
      <c r="I188" s="12"/>
      <c r="J188" s="12"/>
      <c r="K188" s="12"/>
      <c r="L188" s="12"/>
      <c r="M188" s="12"/>
      <c r="N188" s="12"/>
      <c r="O188" s="12"/>
      <c r="P188" s="12"/>
      <c r="Q188" s="12"/>
      <c r="R188" s="12"/>
      <c r="S188" s="12"/>
      <c r="T188" s="12"/>
      <c r="U188" s="12"/>
      <c r="V188" s="12"/>
    </row>
    <row r="189" spans="2:22" ht="12.75">
      <c r="B189" s="12"/>
      <c r="C189" s="12"/>
      <c r="D189" s="12"/>
      <c r="E189" s="12"/>
      <c r="F189" s="12"/>
      <c r="G189" s="12"/>
      <c r="H189" s="12"/>
      <c r="I189" s="12"/>
      <c r="J189" s="12"/>
      <c r="K189" s="12"/>
      <c r="L189" s="12"/>
      <c r="M189" s="12"/>
      <c r="N189" s="12"/>
      <c r="O189" s="12"/>
      <c r="P189" s="12"/>
      <c r="Q189" s="12"/>
      <c r="R189" s="12"/>
      <c r="S189" s="12"/>
      <c r="T189" s="12"/>
      <c r="U189" s="12"/>
      <c r="V189" s="12"/>
    </row>
    <row r="190" spans="2:22" ht="12.75">
      <c r="B190" s="12"/>
      <c r="C190" s="12"/>
      <c r="D190" s="12"/>
      <c r="E190" s="12"/>
      <c r="F190" s="12"/>
      <c r="G190" s="12"/>
      <c r="H190" s="12"/>
      <c r="I190" s="12"/>
      <c r="J190" s="12"/>
      <c r="K190" s="12"/>
      <c r="L190" s="12"/>
      <c r="M190" s="12"/>
      <c r="N190" s="12"/>
      <c r="O190" s="12"/>
      <c r="P190" s="12"/>
      <c r="Q190" s="12"/>
      <c r="R190" s="12"/>
      <c r="S190" s="12"/>
      <c r="T190" s="12"/>
      <c r="U190" s="12"/>
      <c r="V190" s="12"/>
    </row>
    <row r="191" spans="2:22" ht="12.75">
      <c r="B191" s="12"/>
      <c r="C191" s="12"/>
      <c r="D191" s="12"/>
      <c r="E191" s="12"/>
      <c r="F191" s="12"/>
      <c r="G191" s="12"/>
      <c r="H191" s="12"/>
      <c r="I191" s="12"/>
      <c r="J191" s="12"/>
      <c r="K191" s="12"/>
      <c r="L191" s="12"/>
      <c r="M191" s="12"/>
      <c r="N191" s="12"/>
      <c r="O191" s="12"/>
      <c r="P191" s="12"/>
      <c r="Q191" s="12"/>
      <c r="R191" s="12"/>
      <c r="S191" s="12"/>
      <c r="T191" s="12"/>
      <c r="U191" s="12"/>
      <c r="V191" s="12"/>
    </row>
    <row r="192" spans="2:22" ht="12.75">
      <c r="B192" s="12"/>
      <c r="C192" s="12"/>
      <c r="D192" s="12"/>
      <c r="E192" s="12"/>
      <c r="F192" s="12"/>
      <c r="G192" s="12"/>
      <c r="H192" s="12"/>
      <c r="I192" s="12"/>
      <c r="J192" s="12"/>
      <c r="K192" s="12"/>
      <c r="L192" s="12"/>
      <c r="M192" s="12"/>
      <c r="N192" s="12"/>
      <c r="O192" s="12"/>
      <c r="P192" s="12"/>
      <c r="Q192" s="12"/>
      <c r="R192" s="12"/>
      <c r="S192" s="12"/>
      <c r="T192" s="12"/>
      <c r="U192" s="12"/>
      <c r="V192" s="12"/>
    </row>
    <row r="193" spans="2:22" ht="12.75">
      <c r="B193" s="12"/>
      <c r="C193" s="12"/>
      <c r="D193" s="12"/>
      <c r="E193" s="12"/>
      <c r="F193" s="12"/>
      <c r="G193" s="12"/>
      <c r="H193" s="12"/>
      <c r="I193" s="12"/>
      <c r="J193" s="12"/>
      <c r="K193" s="12"/>
      <c r="L193" s="12"/>
      <c r="M193" s="12"/>
      <c r="N193" s="12"/>
      <c r="O193" s="12"/>
      <c r="P193" s="12"/>
      <c r="Q193" s="12"/>
      <c r="R193" s="12"/>
      <c r="S193" s="12"/>
      <c r="T193" s="12"/>
      <c r="U193" s="12"/>
      <c r="V193" s="12"/>
    </row>
    <row r="194" spans="2:22" ht="12.75">
      <c r="B194" s="12"/>
      <c r="C194" s="12"/>
      <c r="D194" s="12"/>
      <c r="E194" s="12"/>
      <c r="F194" s="12"/>
      <c r="G194" s="12"/>
      <c r="H194" s="12"/>
      <c r="I194" s="12"/>
      <c r="J194" s="12"/>
      <c r="K194" s="12"/>
      <c r="L194" s="12"/>
      <c r="M194" s="12"/>
      <c r="N194" s="12"/>
      <c r="O194" s="12"/>
      <c r="P194" s="12"/>
      <c r="Q194" s="12"/>
      <c r="R194" s="12"/>
      <c r="S194" s="12"/>
      <c r="T194" s="12"/>
      <c r="U194" s="12"/>
      <c r="V194" s="12"/>
    </row>
    <row r="195" spans="2:22" ht="12.75">
      <c r="B195" s="12"/>
      <c r="C195" s="12"/>
      <c r="D195" s="12"/>
      <c r="E195" s="12"/>
      <c r="F195" s="12"/>
      <c r="G195" s="12"/>
      <c r="H195" s="12"/>
      <c r="I195" s="12"/>
      <c r="J195" s="12"/>
      <c r="K195" s="12"/>
      <c r="L195" s="12"/>
      <c r="M195" s="12"/>
      <c r="N195" s="12"/>
      <c r="O195" s="12"/>
      <c r="P195" s="12"/>
      <c r="Q195" s="12"/>
      <c r="R195" s="12"/>
      <c r="S195" s="12"/>
      <c r="T195" s="12"/>
      <c r="U195" s="12"/>
      <c r="V195" s="12"/>
    </row>
    <row r="196" spans="2:22" ht="12.75">
      <c r="B196" s="12"/>
      <c r="C196" s="12"/>
      <c r="D196" s="12"/>
      <c r="E196" s="12"/>
      <c r="F196" s="12"/>
      <c r="G196" s="12"/>
      <c r="H196" s="12"/>
      <c r="I196" s="12"/>
      <c r="J196" s="12"/>
      <c r="K196" s="12"/>
      <c r="L196" s="12"/>
      <c r="M196" s="12"/>
      <c r="N196" s="12"/>
      <c r="O196" s="12"/>
      <c r="P196" s="12"/>
      <c r="Q196" s="12"/>
      <c r="R196" s="12"/>
      <c r="S196" s="12"/>
      <c r="T196" s="12"/>
      <c r="U196" s="12"/>
      <c r="V196" s="12"/>
    </row>
    <row r="197" spans="2:22" ht="12.75">
      <c r="B197" s="12"/>
      <c r="C197" s="12"/>
      <c r="D197" s="12"/>
      <c r="E197" s="12"/>
      <c r="F197" s="12"/>
      <c r="G197" s="12"/>
      <c r="H197" s="12"/>
      <c r="I197" s="12"/>
      <c r="J197" s="12"/>
      <c r="K197" s="12"/>
      <c r="L197" s="12"/>
      <c r="M197" s="12"/>
      <c r="N197" s="12"/>
      <c r="O197" s="12"/>
      <c r="P197" s="12"/>
      <c r="Q197" s="12"/>
      <c r="R197" s="12"/>
      <c r="S197" s="12"/>
      <c r="T197" s="12"/>
      <c r="U197" s="12"/>
      <c r="V197" s="12"/>
    </row>
    <row r="198" spans="2:22" ht="12.75">
      <c r="B198" s="12"/>
      <c r="C198" s="12"/>
      <c r="D198" s="12"/>
      <c r="E198" s="12"/>
      <c r="F198" s="12"/>
      <c r="G198" s="12"/>
      <c r="H198" s="12"/>
      <c r="I198" s="12"/>
      <c r="J198" s="12"/>
      <c r="K198" s="12"/>
      <c r="L198" s="12"/>
      <c r="M198" s="12"/>
      <c r="N198" s="12"/>
      <c r="O198" s="12"/>
      <c r="P198" s="12"/>
      <c r="Q198" s="12"/>
      <c r="R198" s="12"/>
      <c r="S198" s="12"/>
      <c r="T198" s="12"/>
      <c r="U198" s="12"/>
      <c r="V198" s="12"/>
    </row>
    <row r="199" spans="2:22" ht="12.75">
      <c r="B199" s="12"/>
      <c r="C199" s="12"/>
      <c r="D199" s="12"/>
      <c r="E199" s="12"/>
      <c r="F199" s="12"/>
      <c r="G199" s="12"/>
      <c r="H199" s="12"/>
      <c r="I199" s="12"/>
      <c r="J199" s="12"/>
      <c r="K199" s="12"/>
      <c r="L199" s="12"/>
      <c r="M199" s="12"/>
      <c r="N199" s="12"/>
      <c r="O199" s="12"/>
      <c r="P199" s="12"/>
      <c r="Q199" s="12"/>
      <c r="R199" s="12"/>
      <c r="S199" s="12"/>
      <c r="T199" s="12"/>
      <c r="U199" s="12"/>
      <c r="V199" s="12"/>
    </row>
    <row r="200" spans="2:22" ht="12.75">
      <c r="B200" s="12"/>
      <c r="C200" s="12"/>
      <c r="D200" s="12"/>
      <c r="E200" s="12"/>
      <c r="F200" s="12"/>
      <c r="G200" s="12"/>
      <c r="H200" s="12"/>
      <c r="I200" s="12"/>
      <c r="J200" s="12"/>
      <c r="K200" s="12"/>
      <c r="L200" s="12"/>
      <c r="M200" s="12"/>
      <c r="N200" s="12"/>
      <c r="O200" s="12"/>
      <c r="P200" s="12"/>
      <c r="Q200" s="12"/>
      <c r="R200" s="12"/>
      <c r="S200" s="12"/>
      <c r="T200" s="12"/>
      <c r="U200" s="12"/>
      <c r="V200" s="12"/>
    </row>
    <row r="201" spans="2:22" ht="12.75">
      <c r="B201" s="12"/>
      <c r="C201" s="12"/>
      <c r="D201" s="12"/>
      <c r="E201" s="12"/>
      <c r="F201" s="12"/>
      <c r="G201" s="12"/>
      <c r="H201" s="12"/>
      <c r="I201" s="12"/>
      <c r="J201" s="12"/>
      <c r="K201" s="12"/>
      <c r="L201" s="12"/>
      <c r="M201" s="12"/>
      <c r="N201" s="12"/>
      <c r="O201" s="12"/>
      <c r="P201" s="12"/>
      <c r="Q201" s="12"/>
      <c r="R201" s="12"/>
      <c r="S201" s="12"/>
      <c r="T201" s="12"/>
      <c r="U201" s="12"/>
      <c r="V201" s="12"/>
    </row>
    <row r="202" spans="2:22" ht="12.75">
      <c r="B202" s="12"/>
      <c r="C202" s="12"/>
      <c r="D202" s="12"/>
      <c r="E202" s="12"/>
      <c r="F202" s="12"/>
      <c r="G202" s="12"/>
      <c r="H202" s="12"/>
      <c r="I202" s="12"/>
      <c r="J202" s="12"/>
      <c r="K202" s="12"/>
      <c r="L202" s="12"/>
      <c r="M202" s="12"/>
      <c r="N202" s="12"/>
      <c r="O202" s="12"/>
      <c r="P202" s="12"/>
      <c r="Q202" s="12"/>
      <c r="R202" s="12"/>
      <c r="S202" s="12"/>
      <c r="T202" s="12"/>
      <c r="U202" s="12"/>
      <c r="V202" s="12"/>
    </row>
    <row r="203" spans="2:22" ht="12.75">
      <c r="B203" s="12"/>
      <c r="C203" s="12"/>
      <c r="D203" s="12"/>
      <c r="E203" s="12"/>
      <c r="F203" s="12"/>
      <c r="G203" s="12"/>
      <c r="H203" s="12"/>
      <c r="I203" s="12"/>
      <c r="J203" s="12"/>
      <c r="K203" s="12"/>
      <c r="L203" s="12"/>
      <c r="M203" s="12"/>
      <c r="N203" s="12"/>
      <c r="O203" s="12"/>
      <c r="P203" s="12"/>
      <c r="Q203" s="12"/>
      <c r="R203" s="12"/>
      <c r="S203" s="12"/>
      <c r="T203" s="12"/>
      <c r="U203" s="12"/>
      <c r="V203" s="12"/>
    </row>
    <row r="204" spans="2:22" ht="12.75">
      <c r="B204" s="12"/>
      <c r="C204" s="12"/>
      <c r="D204" s="12"/>
      <c r="E204" s="12"/>
      <c r="F204" s="12"/>
      <c r="G204" s="12"/>
      <c r="H204" s="12"/>
      <c r="I204" s="12"/>
      <c r="J204" s="12"/>
      <c r="K204" s="12"/>
      <c r="L204" s="12"/>
      <c r="M204" s="12"/>
      <c r="N204" s="12"/>
      <c r="O204" s="12"/>
      <c r="P204" s="12"/>
      <c r="Q204" s="12"/>
      <c r="R204" s="12"/>
      <c r="S204" s="12"/>
      <c r="T204" s="12"/>
      <c r="U204" s="12"/>
      <c r="V204" s="12"/>
    </row>
    <row r="205" spans="2:22" ht="12.75">
      <c r="B205" s="12"/>
      <c r="C205" s="12"/>
      <c r="D205" s="12"/>
      <c r="E205" s="12"/>
      <c r="F205" s="12"/>
      <c r="G205" s="12"/>
      <c r="H205" s="12"/>
      <c r="I205" s="12"/>
      <c r="J205" s="12"/>
      <c r="K205" s="12"/>
      <c r="L205" s="12"/>
      <c r="M205" s="12"/>
      <c r="N205" s="12"/>
      <c r="O205" s="12"/>
      <c r="P205" s="12"/>
      <c r="Q205" s="12"/>
      <c r="R205" s="12"/>
      <c r="S205" s="12"/>
      <c r="T205" s="12"/>
      <c r="U205" s="12"/>
      <c r="V205" s="12"/>
    </row>
    <row r="206" spans="2:22" ht="12.75">
      <c r="B206" s="12"/>
      <c r="C206" s="12"/>
      <c r="D206" s="12"/>
      <c r="E206" s="12"/>
      <c r="F206" s="12"/>
      <c r="G206" s="12"/>
      <c r="H206" s="12"/>
      <c r="I206" s="12"/>
      <c r="J206" s="12"/>
      <c r="K206" s="12"/>
      <c r="L206" s="12"/>
      <c r="M206" s="12"/>
      <c r="N206" s="12"/>
      <c r="O206" s="12"/>
      <c r="P206" s="12"/>
      <c r="Q206" s="12"/>
      <c r="R206" s="12"/>
      <c r="S206" s="12"/>
      <c r="T206" s="12"/>
      <c r="U206" s="12"/>
      <c r="V206" s="12"/>
    </row>
    <row r="207" spans="2:22" ht="12.75">
      <c r="B207" s="12"/>
      <c r="C207" s="12"/>
      <c r="D207" s="12"/>
      <c r="E207" s="12"/>
      <c r="F207" s="12"/>
      <c r="G207" s="12"/>
      <c r="H207" s="12"/>
      <c r="I207" s="12"/>
      <c r="J207" s="12"/>
      <c r="K207" s="12"/>
      <c r="L207" s="12"/>
      <c r="M207" s="12"/>
      <c r="N207" s="12"/>
      <c r="O207" s="12"/>
      <c r="P207" s="12"/>
      <c r="Q207" s="12"/>
      <c r="R207" s="12"/>
      <c r="S207" s="12"/>
      <c r="T207" s="12"/>
      <c r="U207" s="12"/>
      <c r="V207" s="12"/>
    </row>
    <row r="208" spans="2:22" ht="12.75">
      <c r="B208" s="12"/>
      <c r="C208" s="12"/>
      <c r="D208" s="12"/>
      <c r="E208" s="12"/>
      <c r="F208" s="12"/>
      <c r="G208" s="12"/>
      <c r="H208" s="12"/>
      <c r="I208" s="12"/>
      <c r="J208" s="12"/>
      <c r="K208" s="12"/>
      <c r="L208" s="12"/>
      <c r="M208" s="12"/>
      <c r="N208" s="12"/>
      <c r="O208" s="12"/>
      <c r="P208" s="12"/>
      <c r="Q208" s="12"/>
      <c r="R208" s="12"/>
      <c r="S208" s="12"/>
      <c r="T208" s="12"/>
      <c r="U208" s="12"/>
      <c r="V208" s="12"/>
    </row>
    <row r="209" spans="2:22" ht="12.75">
      <c r="B209" s="12"/>
      <c r="C209" s="12"/>
      <c r="D209" s="12"/>
      <c r="E209" s="12"/>
      <c r="F209" s="12"/>
      <c r="G209" s="12"/>
      <c r="H209" s="12"/>
      <c r="I209" s="12"/>
      <c r="J209" s="12"/>
      <c r="K209" s="12"/>
      <c r="L209" s="12"/>
      <c r="M209" s="12"/>
      <c r="N209" s="12"/>
      <c r="O209" s="12"/>
      <c r="P209" s="12"/>
      <c r="Q209" s="12"/>
      <c r="R209" s="12"/>
      <c r="S209" s="12"/>
      <c r="T209" s="12"/>
      <c r="U209" s="12"/>
      <c r="V209" s="12"/>
    </row>
    <row r="210" spans="2:22" ht="12.75">
      <c r="B210" s="12"/>
      <c r="C210" s="12"/>
      <c r="D210" s="12"/>
      <c r="E210" s="12"/>
      <c r="F210" s="12"/>
      <c r="G210" s="12"/>
      <c r="H210" s="12"/>
      <c r="I210" s="12"/>
      <c r="J210" s="12"/>
      <c r="K210" s="12"/>
      <c r="L210" s="12"/>
      <c r="M210" s="12"/>
      <c r="N210" s="12"/>
      <c r="O210" s="12"/>
      <c r="P210" s="12"/>
      <c r="Q210" s="12"/>
      <c r="R210" s="12"/>
      <c r="S210" s="12"/>
      <c r="T210" s="12"/>
      <c r="U210" s="12"/>
      <c r="V210" s="12"/>
    </row>
    <row r="211" spans="2:22" ht="12.75">
      <c r="B211" s="12"/>
      <c r="C211" s="12"/>
      <c r="D211" s="12"/>
      <c r="E211" s="12"/>
      <c r="F211" s="12"/>
      <c r="G211" s="12"/>
      <c r="H211" s="12"/>
      <c r="I211" s="12"/>
      <c r="J211" s="12"/>
      <c r="K211" s="12"/>
      <c r="L211" s="12"/>
      <c r="M211" s="12"/>
      <c r="N211" s="12"/>
      <c r="O211" s="12"/>
      <c r="P211" s="12"/>
      <c r="Q211" s="12"/>
      <c r="R211" s="12"/>
      <c r="S211" s="12"/>
      <c r="T211" s="12"/>
      <c r="U211" s="12"/>
      <c r="V211" s="12"/>
    </row>
    <row r="212" spans="2:22" ht="12.75">
      <c r="B212" s="12"/>
      <c r="C212" s="12"/>
      <c r="D212" s="12"/>
      <c r="E212" s="12"/>
      <c r="F212" s="12"/>
      <c r="G212" s="12"/>
      <c r="H212" s="12"/>
      <c r="I212" s="12"/>
      <c r="J212" s="12"/>
      <c r="K212" s="12"/>
      <c r="L212" s="12"/>
      <c r="M212" s="12"/>
      <c r="N212" s="12"/>
      <c r="O212" s="12"/>
      <c r="P212" s="12"/>
      <c r="Q212" s="12"/>
      <c r="R212" s="12"/>
      <c r="S212" s="12"/>
      <c r="T212" s="12"/>
      <c r="U212" s="12"/>
      <c r="V212" s="12"/>
    </row>
    <row r="213" spans="2:22" ht="12.75">
      <c r="B213" s="12"/>
      <c r="C213" s="12"/>
      <c r="D213" s="12"/>
      <c r="E213" s="12"/>
      <c r="F213" s="12"/>
      <c r="G213" s="12"/>
      <c r="H213" s="12"/>
      <c r="I213" s="12"/>
      <c r="J213" s="12"/>
      <c r="K213" s="12"/>
      <c r="L213" s="12"/>
      <c r="M213" s="12"/>
      <c r="N213" s="12"/>
      <c r="O213" s="12"/>
      <c r="P213" s="12"/>
      <c r="Q213" s="12"/>
      <c r="R213" s="12"/>
      <c r="S213" s="12"/>
      <c r="T213" s="12"/>
      <c r="U213" s="12"/>
      <c r="V213" s="12"/>
    </row>
    <row r="214" spans="2:22" ht="12.75">
      <c r="B214" s="12"/>
      <c r="C214" s="12"/>
      <c r="D214" s="12"/>
      <c r="E214" s="12"/>
      <c r="F214" s="12"/>
      <c r="G214" s="12"/>
      <c r="H214" s="12"/>
      <c r="I214" s="12"/>
      <c r="J214" s="12"/>
      <c r="K214" s="12"/>
      <c r="L214" s="12"/>
      <c r="M214" s="12"/>
      <c r="N214" s="12"/>
      <c r="O214" s="12"/>
      <c r="P214" s="12"/>
      <c r="Q214" s="12"/>
      <c r="R214" s="12"/>
      <c r="S214" s="12"/>
      <c r="T214" s="12"/>
      <c r="U214" s="12"/>
      <c r="V214" s="12"/>
    </row>
    <row r="215" spans="2:22" ht="12.75">
      <c r="B215" s="12"/>
      <c r="C215" s="12"/>
      <c r="D215" s="12"/>
      <c r="E215" s="12"/>
      <c r="F215" s="12"/>
      <c r="G215" s="12"/>
      <c r="H215" s="12"/>
      <c r="I215" s="12"/>
      <c r="J215" s="12"/>
      <c r="K215" s="12"/>
      <c r="L215" s="12"/>
      <c r="M215" s="12"/>
      <c r="N215" s="12"/>
      <c r="O215" s="12"/>
      <c r="P215" s="12"/>
      <c r="Q215" s="12"/>
      <c r="R215" s="12"/>
      <c r="S215" s="12"/>
      <c r="T215" s="12"/>
      <c r="U215" s="12"/>
      <c r="V215" s="12"/>
    </row>
    <row r="216" spans="2:22" ht="12.75">
      <c r="B216" s="12"/>
      <c r="C216" s="12"/>
      <c r="D216" s="12"/>
      <c r="E216" s="12"/>
      <c r="F216" s="12"/>
      <c r="G216" s="12"/>
      <c r="H216" s="12"/>
      <c r="I216" s="12"/>
      <c r="J216" s="12"/>
      <c r="K216" s="12"/>
      <c r="L216" s="12"/>
      <c r="M216" s="12"/>
      <c r="N216" s="12"/>
      <c r="O216" s="12"/>
      <c r="P216" s="12"/>
      <c r="Q216" s="12"/>
      <c r="R216" s="12"/>
      <c r="S216" s="12"/>
      <c r="T216" s="12"/>
      <c r="U216" s="12"/>
      <c r="V216" s="12"/>
    </row>
    <row r="217" spans="2:22" ht="12.75">
      <c r="B217" s="12"/>
      <c r="C217" s="12"/>
      <c r="D217" s="12"/>
      <c r="E217" s="12"/>
      <c r="F217" s="12"/>
      <c r="G217" s="12"/>
      <c r="H217" s="12"/>
      <c r="I217" s="12"/>
      <c r="J217" s="12"/>
      <c r="K217" s="12"/>
      <c r="L217" s="12"/>
      <c r="M217" s="12"/>
      <c r="N217" s="12"/>
      <c r="O217" s="12"/>
      <c r="P217" s="12"/>
      <c r="Q217" s="12"/>
      <c r="R217" s="12"/>
      <c r="S217" s="12"/>
      <c r="T217" s="12"/>
      <c r="U217" s="12"/>
      <c r="V217" s="12"/>
    </row>
    <row r="218" spans="2:22" ht="12.75">
      <c r="B218" s="12"/>
      <c r="C218" s="12"/>
      <c r="D218" s="12"/>
      <c r="E218" s="12"/>
      <c r="F218" s="12"/>
      <c r="G218" s="12"/>
      <c r="H218" s="12"/>
      <c r="I218" s="12"/>
      <c r="J218" s="12"/>
      <c r="K218" s="12"/>
      <c r="L218" s="12"/>
      <c r="M218" s="12"/>
      <c r="N218" s="12"/>
      <c r="O218" s="12"/>
      <c r="P218" s="12"/>
      <c r="Q218" s="12"/>
      <c r="R218" s="12"/>
      <c r="S218" s="12"/>
      <c r="T218" s="12"/>
      <c r="U218" s="12"/>
      <c r="V218" s="12"/>
    </row>
    <row r="219" spans="2:22" ht="12.75">
      <c r="B219" s="12"/>
      <c r="C219" s="12"/>
      <c r="D219" s="12"/>
      <c r="E219" s="12"/>
      <c r="F219" s="12"/>
      <c r="G219" s="12"/>
      <c r="H219" s="12"/>
      <c r="I219" s="12"/>
      <c r="J219" s="12"/>
      <c r="K219" s="12"/>
      <c r="L219" s="12"/>
      <c r="M219" s="12"/>
      <c r="N219" s="12"/>
      <c r="O219" s="12"/>
      <c r="P219" s="12"/>
      <c r="Q219" s="12"/>
      <c r="R219" s="12"/>
      <c r="S219" s="12"/>
      <c r="T219" s="12"/>
      <c r="U219" s="12"/>
      <c r="V219" s="12"/>
    </row>
    <row r="220" spans="2:22" ht="12.75">
      <c r="B220" s="12"/>
      <c r="C220" s="12"/>
      <c r="D220" s="12"/>
      <c r="E220" s="12"/>
      <c r="F220" s="12"/>
      <c r="G220" s="12"/>
      <c r="H220" s="12"/>
      <c r="I220" s="12"/>
      <c r="J220" s="12"/>
      <c r="K220" s="12"/>
      <c r="L220" s="12"/>
      <c r="M220" s="12"/>
      <c r="N220" s="12"/>
      <c r="O220" s="12"/>
      <c r="P220" s="12"/>
      <c r="Q220" s="12"/>
      <c r="R220" s="12"/>
      <c r="S220" s="12"/>
      <c r="T220" s="12"/>
      <c r="U220" s="12"/>
      <c r="V220" s="12"/>
    </row>
    <row r="221" spans="2:22" ht="12.75">
      <c r="B221" s="12"/>
      <c r="C221" s="12"/>
      <c r="D221" s="12"/>
      <c r="E221" s="12"/>
      <c r="F221" s="12"/>
      <c r="G221" s="12"/>
      <c r="H221" s="12"/>
      <c r="I221" s="12"/>
      <c r="J221" s="12"/>
      <c r="K221" s="12"/>
      <c r="L221" s="12"/>
      <c r="M221" s="12"/>
      <c r="N221" s="12"/>
      <c r="O221" s="12"/>
      <c r="P221" s="12"/>
      <c r="Q221" s="12"/>
      <c r="R221" s="12"/>
      <c r="S221" s="12"/>
      <c r="T221" s="12"/>
      <c r="U221" s="12"/>
      <c r="V221" s="12"/>
    </row>
    <row r="222" spans="2:22" ht="12.75">
      <c r="B222" s="12"/>
      <c r="C222" s="12"/>
      <c r="D222" s="12"/>
      <c r="E222" s="12"/>
      <c r="F222" s="12"/>
      <c r="G222" s="12"/>
      <c r="H222" s="12"/>
      <c r="I222" s="12"/>
      <c r="J222" s="12"/>
      <c r="K222" s="12"/>
      <c r="L222" s="12"/>
      <c r="M222" s="12"/>
      <c r="N222" s="12"/>
      <c r="O222" s="12"/>
      <c r="P222" s="12"/>
      <c r="Q222" s="12"/>
      <c r="R222" s="12"/>
      <c r="S222" s="12"/>
      <c r="T222" s="12"/>
      <c r="U222" s="12"/>
      <c r="V222" s="12"/>
    </row>
    <row r="223" spans="2:22" ht="12.75">
      <c r="B223" s="12"/>
      <c r="C223" s="12"/>
      <c r="D223" s="12"/>
      <c r="E223" s="12"/>
      <c r="F223" s="12"/>
      <c r="G223" s="12"/>
      <c r="H223" s="12"/>
      <c r="I223" s="12"/>
      <c r="J223" s="12"/>
      <c r="K223" s="12"/>
      <c r="L223" s="12"/>
      <c r="M223" s="12"/>
      <c r="N223" s="12"/>
      <c r="O223" s="12"/>
      <c r="P223" s="12"/>
      <c r="Q223" s="12"/>
      <c r="R223" s="12"/>
      <c r="S223" s="12"/>
      <c r="T223" s="12"/>
      <c r="U223" s="12"/>
      <c r="V223" s="12"/>
    </row>
    <row r="224" spans="2:22" ht="12.75">
      <c r="B224" s="12"/>
      <c r="C224" s="12"/>
      <c r="D224" s="12"/>
      <c r="E224" s="12"/>
      <c r="F224" s="12"/>
      <c r="G224" s="12"/>
      <c r="H224" s="12"/>
      <c r="I224" s="12"/>
      <c r="J224" s="12"/>
      <c r="K224" s="12"/>
      <c r="L224" s="12"/>
      <c r="M224" s="12"/>
      <c r="N224" s="12"/>
      <c r="O224" s="12"/>
      <c r="P224" s="12"/>
      <c r="Q224" s="12"/>
      <c r="R224" s="12"/>
      <c r="S224" s="12"/>
      <c r="T224" s="12"/>
      <c r="U224" s="12"/>
      <c r="V224" s="12"/>
    </row>
    <row r="225" spans="2:22" ht="12.75">
      <c r="B225" s="12"/>
      <c r="C225" s="12"/>
      <c r="D225" s="12"/>
      <c r="E225" s="12"/>
      <c r="F225" s="12"/>
      <c r="G225" s="12"/>
      <c r="H225" s="12"/>
      <c r="I225" s="12"/>
      <c r="J225" s="12"/>
      <c r="K225" s="12"/>
      <c r="L225" s="12"/>
      <c r="M225" s="12"/>
      <c r="N225" s="12"/>
      <c r="O225" s="12"/>
      <c r="P225" s="12"/>
      <c r="Q225" s="12"/>
      <c r="R225" s="12"/>
      <c r="S225" s="12"/>
      <c r="T225" s="12"/>
      <c r="U225" s="12"/>
      <c r="V225" s="12"/>
    </row>
    <row r="226" spans="2:22" ht="12.75">
      <c r="B226" s="12"/>
      <c r="C226" s="12"/>
      <c r="D226" s="12"/>
      <c r="E226" s="12"/>
      <c r="F226" s="12"/>
      <c r="G226" s="12"/>
      <c r="H226" s="12"/>
      <c r="I226" s="12"/>
      <c r="J226" s="12"/>
      <c r="K226" s="12"/>
      <c r="L226" s="12"/>
      <c r="M226" s="12"/>
      <c r="N226" s="12"/>
      <c r="O226" s="12"/>
      <c r="P226" s="12"/>
      <c r="Q226" s="12"/>
      <c r="R226" s="12"/>
      <c r="S226" s="12"/>
      <c r="T226" s="12"/>
      <c r="U226" s="12"/>
      <c r="V226" s="12"/>
    </row>
    <row r="227" spans="20:22" ht="12.75">
      <c r="T227" s="12"/>
      <c r="U227" s="12"/>
      <c r="V227" s="12"/>
    </row>
    <row r="228" spans="20:22" ht="12.75">
      <c r="T228" s="12"/>
      <c r="U228" s="12"/>
      <c r="V228" s="12"/>
    </row>
    <row r="229" spans="20:22" ht="12.75">
      <c r="T229" s="12"/>
      <c r="U229" s="12"/>
      <c r="V229" s="12"/>
    </row>
    <row r="230" spans="20:22" ht="12.75">
      <c r="T230" s="12"/>
      <c r="U230" s="12"/>
      <c r="V230" s="12"/>
    </row>
    <row r="231" spans="20:22" ht="12.75">
      <c r="T231" s="12"/>
      <c r="U231" s="12"/>
      <c r="V231" s="12"/>
    </row>
    <row r="232" spans="20:22" ht="12.75">
      <c r="T232" s="12"/>
      <c r="U232" s="12"/>
      <c r="V232" s="12"/>
    </row>
    <row r="233" spans="20:22" ht="12.75">
      <c r="T233" s="12"/>
      <c r="U233" s="12"/>
      <c r="V233" s="12"/>
    </row>
    <row r="234" spans="20:22" ht="12.75">
      <c r="T234" s="12"/>
      <c r="U234" s="12"/>
      <c r="V234" s="12"/>
    </row>
    <row r="235" spans="20:22" ht="12.75">
      <c r="T235" s="12"/>
      <c r="U235" s="12"/>
      <c r="V235" s="12"/>
    </row>
    <row r="236" spans="20:22" ht="12.75">
      <c r="T236" s="12"/>
      <c r="U236" s="12"/>
      <c r="V236" s="12"/>
    </row>
    <row r="237" spans="20:22" ht="12.75">
      <c r="T237" s="12"/>
      <c r="U237" s="12"/>
      <c r="V237" s="12"/>
    </row>
    <row r="238" spans="20:22" ht="12.75">
      <c r="T238" s="12"/>
      <c r="U238" s="12"/>
      <c r="V238" s="12"/>
    </row>
  </sheetData>
  <mergeCells count="2">
    <mergeCell ref="A3:R3"/>
    <mergeCell ref="A15:R1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74" r:id="rId1"/>
</worksheet>
</file>

<file path=xl/worksheets/sheet18.xml><?xml version="1.0" encoding="utf-8"?>
<worksheet xmlns="http://schemas.openxmlformats.org/spreadsheetml/2006/main" xmlns:r="http://schemas.openxmlformats.org/officeDocument/2006/relationships">
  <sheetPr>
    <pageSetUpPr fitToPage="1"/>
  </sheetPr>
  <dimension ref="A3:W259"/>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A3" sqref="A3:R25"/>
    </sheetView>
  </sheetViews>
  <sheetFormatPr defaultColWidth="11.421875" defaultRowHeight="12.75"/>
  <cols>
    <col min="1" max="1" width="7.7109375" style="1" customWidth="1"/>
    <col min="2" max="2" width="9.7109375" style="1" customWidth="1"/>
    <col min="3" max="5" width="6.7109375" style="1" customWidth="1"/>
    <col min="6" max="6" width="7.7109375" style="1" customWidth="1"/>
    <col min="7" max="9" width="6.7109375" style="1" customWidth="1"/>
    <col min="10" max="10" width="7.7109375" style="1" customWidth="1"/>
    <col min="11" max="13" width="6.7109375" style="1" customWidth="1"/>
    <col min="14" max="14" width="7.7109375" style="1" customWidth="1"/>
    <col min="15" max="17" width="6.7109375" style="1" customWidth="1"/>
    <col min="18" max="31" width="7.7109375" style="1" customWidth="1"/>
    <col min="32" max="16384" width="11.421875" style="1" customWidth="1"/>
  </cols>
  <sheetData>
    <row r="2" ht="13.5" thickBot="1"/>
    <row r="3" spans="1:18" ht="19.5" customHeight="1" thickTop="1">
      <c r="A3" s="628" t="s">
        <v>202</v>
      </c>
      <c r="B3" s="629"/>
      <c r="C3" s="629"/>
      <c r="D3" s="629"/>
      <c r="E3" s="629"/>
      <c r="F3" s="629"/>
      <c r="G3" s="629"/>
      <c r="H3" s="629"/>
      <c r="I3" s="629"/>
      <c r="J3" s="629"/>
      <c r="K3" s="629"/>
      <c r="L3" s="629"/>
      <c r="M3" s="629"/>
      <c r="N3" s="629"/>
      <c r="O3" s="629"/>
      <c r="P3" s="629"/>
      <c r="Q3" s="629"/>
      <c r="R3" s="630"/>
    </row>
    <row r="4" spans="1:18" ht="19.5" customHeight="1" thickBot="1">
      <c r="A4" s="29"/>
      <c r="B4" s="30"/>
      <c r="C4" s="30"/>
      <c r="D4" s="30"/>
      <c r="E4" s="30"/>
      <c r="F4" s="30"/>
      <c r="G4" s="30"/>
      <c r="H4" s="30"/>
      <c r="I4" s="30"/>
      <c r="J4" s="30"/>
      <c r="K4" s="30"/>
      <c r="L4" s="30"/>
      <c r="M4" s="30"/>
      <c r="N4" s="30"/>
      <c r="O4" s="30"/>
      <c r="P4" s="30"/>
      <c r="Q4" s="30"/>
      <c r="R4" s="32"/>
    </row>
    <row r="5" spans="1:18" ht="90" customHeight="1" thickBot="1">
      <c r="A5" s="377" t="s">
        <v>379</v>
      </c>
      <c r="B5" s="435" t="s">
        <v>40</v>
      </c>
      <c r="C5" s="531" t="s">
        <v>41</v>
      </c>
      <c r="D5" s="532" t="s">
        <v>1</v>
      </c>
      <c r="E5" s="533" t="s">
        <v>42</v>
      </c>
      <c r="F5" s="148" t="s">
        <v>43</v>
      </c>
      <c r="G5" s="177" t="s">
        <v>41</v>
      </c>
      <c r="H5" s="177" t="s">
        <v>2</v>
      </c>
      <c r="I5" s="175" t="s">
        <v>42</v>
      </c>
      <c r="J5" s="148" t="s">
        <v>44</v>
      </c>
      <c r="K5" s="177" t="s">
        <v>41</v>
      </c>
      <c r="L5" s="177" t="s">
        <v>2</v>
      </c>
      <c r="M5" s="175" t="s">
        <v>42</v>
      </c>
      <c r="N5" s="148" t="s">
        <v>45</v>
      </c>
      <c r="O5" s="177" t="s">
        <v>41</v>
      </c>
      <c r="P5" s="177" t="s">
        <v>2</v>
      </c>
      <c r="Q5" s="177" t="s">
        <v>42</v>
      </c>
      <c r="R5" s="206" t="s">
        <v>295</v>
      </c>
    </row>
    <row r="6" spans="1:23" ht="19.5" customHeight="1">
      <c r="A6" s="9">
        <v>2005</v>
      </c>
      <c r="B6" s="205">
        <f>'CN15'!O8</f>
        <v>150.04772217899998</v>
      </c>
      <c r="C6" s="207">
        <f>'CN16'!C6/'CN16'!$B6</f>
        <v>0.49093114762584544</v>
      </c>
      <c r="D6" s="88">
        <f>'CN16'!D6/'CN16'!$B6</f>
        <v>0.1958691658373822</v>
      </c>
      <c r="E6" s="164">
        <f>'CN16'!E6/'CN16'!$B6</f>
        <v>0.10491582808048275</v>
      </c>
      <c r="F6" s="120">
        <f>'CN15'!J8</f>
        <v>33.568999999999996</v>
      </c>
      <c r="G6" s="61">
        <f>'CN16'!G6/'CN16'!$F6</f>
        <v>0.6779414483898836</v>
      </c>
      <c r="H6" s="88">
        <f>'CN16'!H6/'CN16'!$F6</f>
        <v>0.4234574101998868</v>
      </c>
      <c r="I6" s="88">
        <f>'CN16'!I6/'CN16'!$F6</f>
        <v>0.07574770407220949</v>
      </c>
      <c r="J6" s="120">
        <f>'CN15'!K8</f>
        <v>63.167</v>
      </c>
      <c r="K6" s="61">
        <f>'CN16'!K6/'CN16'!$J6</f>
        <v>0.25348654256178066</v>
      </c>
      <c r="L6" s="88">
        <f>'CN16'!L6/'CN16'!$J6</f>
        <v>0</v>
      </c>
      <c r="M6" s="88">
        <f>'CN16'!M6/'CN16'!$J6</f>
        <v>0.20599338949134832</v>
      </c>
      <c r="N6" s="120">
        <f>'CN15'!L8</f>
        <v>38.297</v>
      </c>
      <c r="O6" s="61">
        <f>'CN16'!O6/'CN16'!$N6</f>
        <v>0.5190635651351407</v>
      </c>
      <c r="P6" s="88">
        <f>'CN16'!P6/'CN16'!$N6</f>
        <v>0.004176781392798392</v>
      </c>
      <c r="Q6" s="88">
        <f>'CN16'!Q6/'CN16'!$N6</f>
        <v>0.004899128182364154</v>
      </c>
      <c r="R6" s="264">
        <f>'[1]IRPP2'!K8</f>
        <v>15.014722179</v>
      </c>
      <c r="S6" s="27"/>
      <c r="T6" s="27"/>
      <c r="U6" s="54"/>
      <c r="V6" s="54"/>
      <c r="W6" s="54"/>
    </row>
    <row r="7" spans="1:23" ht="19.5" customHeight="1">
      <c r="A7" s="9">
        <f>A6+1</f>
        <v>2006</v>
      </c>
      <c r="B7" s="205">
        <f>'CN15'!O9</f>
        <v>166.69503655</v>
      </c>
      <c r="C7" s="207">
        <f>'CN16'!C7/'CN16'!$B7</f>
        <v>0.5459242656604023</v>
      </c>
      <c r="D7" s="88">
        <f>'CN16'!D7/'CN16'!$B7</f>
        <v>0.22257433285286388</v>
      </c>
      <c r="E7" s="164">
        <f>'CN16'!E7/'CN16'!$B7</f>
        <v>0.11371552640869556</v>
      </c>
      <c r="F7" s="120">
        <f>'CN15'!J9</f>
        <v>41.211000000000006</v>
      </c>
      <c r="G7" s="61">
        <f>'CN16'!G7/'CN16'!$F7</f>
        <v>0.7047452618960955</v>
      </c>
      <c r="H7" s="88">
        <f>'CN16'!H7/'CN16'!$F7</f>
        <v>0.4777712504913736</v>
      </c>
      <c r="I7" s="88">
        <f>'CN16'!I7/'CN16'!$F7</f>
        <v>0.08138181514644148</v>
      </c>
      <c r="J7" s="120">
        <f>'CN15'!K9</f>
        <v>63.75</v>
      </c>
      <c r="K7" s="61">
        <f>'CN16'!K7/'CN16'!$J7</f>
        <v>0.2864819573647059</v>
      </c>
      <c r="L7" s="88">
        <f>'CN16'!L7/'CN16'!$J7</f>
        <v>0</v>
      </c>
      <c r="M7" s="88">
        <f>'CN16'!M7/'CN16'!$J7</f>
        <v>0.23942313383529412</v>
      </c>
      <c r="N7" s="120">
        <f>'CN15'!L9</f>
        <v>41.969</v>
      </c>
      <c r="O7" s="61">
        <f>'CN16'!O7/'CN16'!$N7</f>
        <v>0.5702148513853721</v>
      </c>
      <c r="P7" s="88">
        <f>'CN16'!P7/'CN16'!$N7</f>
        <v>0.007399961781314779</v>
      </c>
      <c r="Q7" s="88">
        <f>'CN16'!Q7/'CN16'!$N7</f>
        <v>0.008071744978436464</v>
      </c>
      <c r="R7" s="264">
        <f>'[1]IRPP2'!K9</f>
        <v>19.76503655</v>
      </c>
      <c r="S7" s="27"/>
      <c r="T7" s="27"/>
      <c r="U7" s="54"/>
      <c r="V7" s="54"/>
      <c r="W7" s="54"/>
    </row>
    <row r="8" spans="1:23" ht="19.5" customHeight="1">
      <c r="A8" s="9">
        <f>A7+1</f>
        <v>2007</v>
      </c>
      <c r="B8" s="205">
        <f>'CN15'!O10</f>
        <v>185.433553007</v>
      </c>
      <c r="C8" s="207">
        <f>'CN16'!C8/'CN16'!$B8</f>
        <v>0.5644096410644962</v>
      </c>
      <c r="D8" s="88">
        <f>'CN16'!D8/'CN16'!$B8</f>
        <v>0.21812424100762998</v>
      </c>
      <c r="E8" s="164">
        <f>'CN16'!E8/'CN16'!$B8</f>
        <v>0.11291466580058249</v>
      </c>
      <c r="F8" s="120">
        <f>'CN15'!J10</f>
        <v>49.989</v>
      </c>
      <c r="G8" s="61">
        <f>'CN16'!G8/'CN16'!$F8</f>
        <v>0.6245453698213608</v>
      </c>
      <c r="H8" s="88">
        <f>'CN16'!H8/'CN16'!$F8</f>
        <v>0.42652229586509033</v>
      </c>
      <c r="I8" s="88">
        <f>'CN16'!I8/'CN16'!$F8</f>
        <v>0.07799666814699233</v>
      </c>
      <c r="J8" s="120">
        <f>'CN15'!K10</f>
        <v>68.709</v>
      </c>
      <c r="K8" s="61">
        <f>'CN16'!K8/'CN16'!$J8</f>
        <v>0.2847305165844358</v>
      </c>
      <c r="L8" s="88">
        <f>'CN16'!L8/'CN16'!$J8</f>
        <v>0</v>
      </c>
      <c r="M8" s="88">
        <f>'CN16'!M8/'CN16'!$J8</f>
        <v>0.24106811427906097</v>
      </c>
      <c r="N8" s="120">
        <f>'CN15'!L10</f>
        <v>44.636</v>
      </c>
      <c r="O8" s="61">
        <f>'CN16'!O8/'CN16'!$N8</f>
        <v>0.711913803454501</v>
      </c>
      <c r="P8" s="88">
        <f>'CN16'!P8/'CN16'!$N8</f>
        <v>0.012402028676404695</v>
      </c>
      <c r="Q8" s="88">
        <f>'CN16'!Q8/'CN16'!$N8</f>
        <v>0.010656043507482749</v>
      </c>
      <c r="R8" s="264">
        <f>'[1]IRPP2'!K10</f>
        <v>22.099553006999997</v>
      </c>
      <c r="S8" s="27"/>
      <c r="T8" s="27"/>
      <c r="U8" s="54"/>
      <c r="V8" s="54"/>
      <c r="W8" s="54"/>
    </row>
    <row r="9" spans="1:23" ht="19.5" customHeight="1">
      <c r="A9" s="9">
        <v>2008</v>
      </c>
      <c r="B9" s="205">
        <f>'CN15'!O11</f>
        <v>192.25705774600002</v>
      </c>
      <c r="C9" s="207">
        <f>'CN16'!C9/'CN16'!$B9</f>
        <v>0.5596226649672575</v>
      </c>
      <c r="D9" s="88">
        <f>'CN16'!D9/'CN16'!$B9</f>
        <v>0.2090300489438368</v>
      </c>
      <c r="E9" s="164">
        <f>'CN16'!E9/'CN16'!$B9</f>
        <v>0.106762535059273</v>
      </c>
      <c r="F9" s="120">
        <f>'CN15'!J11</f>
        <v>60.271</v>
      </c>
      <c r="G9" s="61">
        <f>'CN16'!G9/'CN16'!$F9</f>
        <v>0.5775178419379876</v>
      </c>
      <c r="H9" s="88">
        <f>'CN16'!H9/'CN16'!$F9</f>
        <v>0.38361590890219915</v>
      </c>
      <c r="I9" s="88">
        <f>'CN16'!I9/'CN16'!$F9</f>
        <v>0.0943515688473727</v>
      </c>
      <c r="J9" s="120">
        <f>'CN15'!K11</f>
        <v>71.642</v>
      </c>
      <c r="K9" s="61">
        <f>'CN16'!K9/'CN16'!$J9</f>
        <v>0.31142383855838757</v>
      </c>
      <c r="L9" s="88">
        <f>'CN16'!L9/'CN16'!$J9</f>
        <v>0.07704684870606628</v>
      </c>
      <c r="M9" s="88">
        <f>'CN16'!M9/'CN16'!$J9</f>
        <v>0.1925021119873817</v>
      </c>
      <c r="N9" s="120">
        <f>'CN15'!L11</f>
        <v>46.47</v>
      </c>
      <c r="O9" s="61">
        <f>'CN16'!O9/'CN16'!$N9</f>
        <v>0.7875778948813431</v>
      </c>
      <c r="P9" s="88">
        <f>'CN16'!P9/'CN16'!$N9</f>
        <v>0.01729588259091887</v>
      </c>
      <c r="Q9" s="88">
        <f>'CN16'!Q9/'CN16'!$N9</f>
        <v>0.022551133096621476</v>
      </c>
      <c r="R9" s="264">
        <f>'[1]IRPP2'!K11</f>
        <v>13.874057746</v>
      </c>
      <c r="S9" s="27"/>
      <c r="T9" s="27"/>
      <c r="U9" s="54"/>
      <c r="V9" s="54"/>
      <c r="W9" s="54"/>
    </row>
    <row r="10" spans="1:21" ht="19.5" customHeight="1">
      <c r="A10" s="9">
        <v>2009</v>
      </c>
      <c r="B10" s="205">
        <f>'CN15'!O12</f>
        <v>177.68</v>
      </c>
      <c r="C10" s="207">
        <f>'CN16'!C10/'CN16'!$B10</f>
        <v>0.442980703281266</v>
      </c>
      <c r="D10" s="88">
        <f>'CN16'!D10/'CN16'!$B10</f>
        <v>0.21904047225974288</v>
      </c>
      <c r="E10" s="164">
        <f>'CN16'!E10/'CN16'!$B10</f>
        <v>0.10474403115466097</v>
      </c>
      <c r="F10" s="120">
        <f>'CN15'!J12</f>
        <v>41.614000000000004</v>
      </c>
      <c r="G10" s="61">
        <f>'CN16'!G10/'CN16'!$F10</f>
        <v>0.7577656587438195</v>
      </c>
      <c r="H10" s="88">
        <f>'CN16'!H10/'CN16'!$F10</f>
        <v>0.4896795853606828</v>
      </c>
      <c r="I10" s="164">
        <f>'CN16'!I10/'CN16'!$F10</f>
        <v>0.12390382702373845</v>
      </c>
      <c r="J10" s="120">
        <f>'CN15'!K12</f>
        <v>70.674</v>
      </c>
      <c r="K10" s="61">
        <f>'CN16'!K10/'CN16'!$J10</f>
        <v>0.29019767676596975</v>
      </c>
      <c r="L10" s="88">
        <f>'CN16'!L10/'CN16'!$J10</f>
        <v>0.07081570285470698</v>
      </c>
      <c r="M10" s="164">
        <f>'CN16'!M10/'CN16'!$J10</f>
        <v>0.17693354874783634</v>
      </c>
      <c r="N10" s="120">
        <f>'CN15'!L12</f>
        <v>49.453</v>
      </c>
      <c r="O10" s="61">
        <f>'CN16'!O10/'CN16'!$N10</f>
        <v>0.21690737929532858</v>
      </c>
      <c r="P10" s="88">
        <f>'CN16'!P10/'CN16'!$N10</f>
        <v>0.014736332727197434</v>
      </c>
      <c r="Q10" s="88">
        <f>'CN16'!Q10/'CN16'!$N10</f>
        <v>0.01921387931146179</v>
      </c>
      <c r="R10" s="264">
        <f>'[1]IRPP2'!K12</f>
        <v>15.939</v>
      </c>
      <c r="S10" s="27"/>
      <c r="T10" s="27"/>
      <c r="U10" s="8"/>
    </row>
    <row r="11" spans="1:21" ht="19.5" customHeight="1" thickBot="1">
      <c r="A11" s="10">
        <v>2010</v>
      </c>
      <c r="B11" s="85">
        <f>'CN15'!O13</f>
        <v>183.24160158479114</v>
      </c>
      <c r="C11" s="231">
        <f>'CN16'!C11/'CN16'!$B11</f>
        <v>0.4431744435458471</v>
      </c>
      <c r="D11" s="90">
        <f>'CN16'!D11/'CN16'!$B11</f>
        <v>0.23402915223354323</v>
      </c>
      <c r="E11" s="90">
        <f>'CN16'!E11/'CN16'!$B11</f>
        <v>0.10262590644023999</v>
      </c>
      <c r="F11" s="121">
        <f>'CN15'!J13</f>
        <v>42.0487140202515</v>
      </c>
      <c r="G11" s="89">
        <f>'CN16'!G11/'CN16'!$F11</f>
        <v>0.7562750532538728</v>
      </c>
      <c r="H11" s="90">
        <f>'CN16'!H11/'CN16'!$F11</f>
        <v>0.4896795853606828</v>
      </c>
      <c r="I11" s="265">
        <f>'CN16'!I11/'CN16'!$F11</f>
        <v>0.12390382702373845</v>
      </c>
      <c r="J11" s="121">
        <f>'CN15'!K13</f>
        <v>71.41228467984944</v>
      </c>
      <c r="K11" s="89">
        <f>'CN16'!K11/'CN16'!$J11</f>
        <v>0.2897588303948953</v>
      </c>
      <c r="L11" s="90">
        <f>'CN16'!L11/'CN16'!$J11</f>
        <v>0.07081570285470697</v>
      </c>
      <c r="M11" s="266">
        <f>'CN16'!M11/'CN16'!$J11</f>
        <v>0.1769335487478364</v>
      </c>
      <c r="N11" s="121">
        <f>'CN15'!L13</f>
        <v>49.96960288469019</v>
      </c>
      <c r="O11" s="89">
        <f>'CN16'!O11/'CN16'!$N11</f>
        <v>0.1781935573463344</v>
      </c>
      <c r="P11" s="90">
        <f>'CN16'!P11/'CN16'!$N11</f>
        <v>0.014736332727197434</v>
      </c>
      <c r="Q11" s="90">
        <f>'CN16'!Q11/'CN16'!$N11</f>
        <v>0.01921387931146179</v>
      </c>
      <c r="R11" s="263">
        <f>'[1]IRPP2'!K13</f>
        <v>19.811</v>
      </c>
      <c r="S11" s="8"/>
      <c r="T11" s="8"/>
      <c r="U11" s="8"/>
    </row>
    <row r="12" spans="1:21" ht="19.5" customHeight="1" thickTop="1">
      <c r="A12" s="396">
        <v>2011</v>
      </c>
      <c r="B12" s="488">
        <f>'CN15'!O14</f>
        <v>191.37705881029459</v>
      </c>
      <c r="C12" s="538">
        <f>'CN16'!C12/'CN16'!$B12</f>
        <v>0.4365328837991256</v>
      </c>
      <c r="D12" s="494">
        <f>'CN16'!D12/'CN16'!$B12</f>
        <v>0.24217634678859126</v>
      </c>
      <c r="E12" s="494">
        <f>'CN16'!E12/'CN16'!$B12</f>
        <v>0.10147784695208277</v>
      </c>
      <c r="F12" s="432">
        <f>'CN15'!J14</f>
        <v>43.42429269839805</v>
      </c>
      <c r="G12" s="539">
        <f>'CN16'!G12/'CN16'!$F12</f>
        <v>0.7517549202469167</v>
      </c>
      <c r="H12" s="494">
        <f>'CN16'!H12/'CN16'!$F12</f>
        <v>0.4896795853606829</v>
      </c>
      <c r="I12" s="540">
        <f>'CN16'!I12/'CN16'!$F12</f>
        <v>0.12390382702373846</v>
      </c>
      <c r="J12" s="432">
        <f>'CN15'!K14</f>
        <v>73.74846114688766</v>
      </c>
      <c r="K12" s="539">
        <f>'CN16'!K12/'CN16'!$J12</f>
        <v>0.28842806650045405</v>
      </c>
      <c r="L12" s="494">
        <f>'CN16'!L12/'CN16'!$J12</f>
        <v>0.07081570285470697</v>
      </c>
      <c r="M12" s="541">
        <f>'CN16'!M12/'CN16'!$J12</f>
        <v>0.1769335487478364</v>
      </c>
      <c r="N12" s="432">
        <f>'CN15'!L14</f>
        <v>51.604304965008865</v>
      </c>
      <c r="O12" s="539">
        <f>'CN16'!O12/'CN16'!$N12</f>
        <v>0.13616746955459924</v>
      </c>
      <c r="P12" s="494">
        <f>'CN16'!P12/'CN16'!$N12</f>
        <v>0.014736332727197432</v>
      </c>
      <c r="Q12" s="494">
        <f>'CN16'!Q12/'CN16'!$N12</f>
        <v>0.01921387931146179</v>
      </c>
      <c r="R12" s="537">
        <f>'[1]IRPP2'!K14</f>
        <v>22.6</v>
      </c>
      <c r="S12" s="8"/>
      <c r="T12" s="8"/>
      <c r="U12" s="8"/>
    </row>
    <row r="13" spans="1:21" ht="19.5" customHeight="1" thickBot="1">
      <c r="A13" s="10">
        <v>2012</v>
      </c>
      <c r="B13" s="85">
        <f>'CN15'!O15</f>
        <v>197.11837057460338</v>
      </c>
      <c r="C13" s="231">
        <f>'CN16'!C13/'CN16'!$B13</f>
        <v>0.4365328837991256</v>
      </c>
      <c r="D13" s="90">
        <f>'CN16'!D13/'CN16'!$B13</f>
        <v>0.2421763467885913</v>
      </c>
      <c r="E13" s="90">
        <f>'CN16'!E13/'CN16'!$B13</f>
        <v>0.10147784695208277</v>
      </c>
      <c r="F13" s="121">
        <f>'CN15'!J15</f>
        <v>44.72702147934998</v>
      </c>
      <c r="G13" s="89">
        <f>'CN16'!G13/'CN16'!$F13</f>
        <v>0.7477305073965526</v>
      </c>
      <c r="H13" s="90">
        <f>'CN16'!H13/'CN16'!$F13</f>
        <v>0.48967958536068285</v>
      </c>
      <c r="I13" s="265">
        <f>'CN16'!I13/'CN16'!$F13</f>
        <v>0.12390382702373846</v>
      </c>
      <c r="J13" s="121">
        <f>'CN15'!K15</f>
        <v>75.96091498129428</v>
      </c>
      <c r="K13" s="89">
        <f>'CN16'!K13/'CN16'!$J13</f>
        <v>0.28724324664905854</v>
      </c>
      <c r="L13" s="90">
        <f>'CN16'!L13/'CN16'!$J13</f>
        <v>0.07081570285470697</v>
      </c>
      <c r="M13" s="266">
        <f>'CN16'!M13/'CN16'!$J13</f>
        <v>0.1769335487478364</v>
      </c>
      <c r="N13" s="121">
        <f>'CN15'!L15</f>
        <v>53.15243411395912</v>
      </c>
      <c r="O13" s="89">
        <f>'CN16'!O13/'CN16'!$N13</f>
        <v>0.14124719928853977</v>
      </c>
      <c r="P13" s="90">
        <f>'CN16'!P13/'CN16'!$N13</f>
        <v>0.014736332727197434</v>
      </c>
      <c r="Q13" s="90">
        <f>'CN16'!Q13/'CN16'!$N13</f>
        <v>0.01921387931146179</v>
      </c>
      <c r="R13" s="263">
        <f>'[1]IRPP2'!K15</f>
        <v>23.278000000000002</v>
      </c>
      <c r="S13" s="8"/>
      <c r="T13" s="8"/>
      <c r="U13" s="8"/>
    </row>
    <row r="14" spans="2:21" ht="14.25" thickBot="1" thickTop="1">
      <c r="B14" s="12"/>
      <c r="C14" s="12"/>
      <c r="D14" s="12"/>
      <c r="E14" s="12"/>
      <c r="F14" s="12"/>
      <c r="G14" s="12"/>
      <c r="H14" s="12"/>
      <c r="I14" s="12"/>
      <c r="J14" s="12"/>
      <c r="K14" s="12"/>
      <c r="L14" s="12"/>
      <c r="M14" s="12"/>
      <c r="N14" s="12"/>
      <c r="O14" s="12"/>
      <c r="P14" s="12"/>
      <c r="Q14" s="12"/>
      <c r="R14" s="12"/>
      <c r="S14" s="8"/>
      <c r="T14" s="8"/>
      <c r="U14" s="8"/>
    </row>
    <row r="15" spans="1:21" ht="13.5" thickTop="1">
      <c r="A15" s="603" t="s">
        <v>46</v>
      </c>
      <c r="B15" s="604"/>
      <c r="C15" s="604"/>
      <c r="D15" s="604"/>
      <c r="E15" s="604"/>
      <c r="F15" s="604"/>
      <c r="G15" s="604"/>
      <c r="H15" s="604"/>
      <c r="I15" s="604"/>
      <c r="J15" s="604"/>
      <c r="K15" s="604"/>
      <c r="L15" s="604"/>
      <c r="M15" s="604"/>
      <c r="N15" s="604"/>
      <c r="O15" s="604"/>
      <c r="P15" s="604"/>
      <c r="Q15" s="604"/>
      <c r="R15" s="605"/>
      <c r="S15" s="8"/>
      <c r="T15" s="8"/>
      <c r="U15" s="8"/>
    </row>
    <row r="16" spans="1:21" ht="13.5" thickBot="1">
      <c r="A16" s="601"/>
      <c r="B16" s="636"/>
      <c r="C16" s="636"/>
      <c r="D16" s="636"/>
      <c r="E16" s="636"/>
      <c r="F16" s="636"/>
      <c r="G16" s="636"/>
      <c r="H16" s="636"/>
      <c r="I16" s="636"/>
      <c r="J16" s="636"/>
      <c r="K16" s="636"/>
      <c r="L16" s="636"/>
      <c r="M16" s="636"/>
      <c r="N16" s="636"/>
      <c r="O16" s="636"/>
      <c r="P16" s="636"/>
      <c r="Q16" s="636"/>
      <c r="R16" s="637"/>
      <c r="S16" s="8"/>
      <c r="T16" s="8"/>
      <c r="U16" s="8"/>
    </row>
    <row r="17" spans="1:21" ht="13.5" thickTop="1">
      <c r="A17" s="690" t="s">
        <v>452</v>
      </c>
      <c r="B17" s="602"/>
      <c r="C17" s="602"/>
      <c r="D17" s="602"/>
      <c r="E17" s="602"/>
      <c r="F17" s="602"/>
      <c r="G17" s="602"/>
      <c r="H17" s="602"/>
      <c r="I17" s="602"/>
      <c r="J17" s="602"/>
      <c r="K17" s="602"/>
      <c r="L17" s="602"/>
      <c r="M17" s="602"/>
      <c r="N17" s="602"/>
      <c r="O17" s="602"/>
      <c r="P17" s="602"/>
      <c r="Q17" s="602"/>
      <c r="R17" s="602"/>
      <c r="S17" s="8"/>
      <c r="T17" s="8"/>
      <c r="U17" s="8"/>
    </row>
    <row r="18" spans="1:21" ht="12.75">
      <c r="A18" s="602"/>
      <c r="B18" s="602"/>
      <c r="C18" s="602"/>
      <c r="D18" s="602"/>
      <c r="E18" s="602"/>
      <c r="F18" s="602"/>
      <c r="G18" s="602"/>
      <c r="H18" s="602"/>
      <c r="I18" s="602"/>
      <c r="J18" s="602"/>
      <c r="K18" s="602"/>
      <c r="L18" s="602"/>
      <c r="M18" s="602"/>
      <c r="N18" s="602"/>
      <c r="O18" s="602"/>
      <c r="P18" s="602"/>
      <c r="Q18" s="602"/>
      <c r="R18" s="602"/>
      <c r="S18" s="8"/>
      <c r="T18" s="8"/>
      <c r="U18" s="8"/>
    </row>
    <row r="19" spans="1:21" ht="12.75">
      <c r="A19" s="602"/>
      <c r="B19" s="602"/>
      <c r="C19" s="602"/>
      <c r="D19" s="602"/>
      <c r="E19" s="602"/>
      <c r="F19" s="602"/>
      <c r="G19" s="602"/>
      <c r="H19" s="602"/>
      <c r="I19" s="602"/>
      <c r="J19" s="602"/>
      <c r="K19" s="602"/>
      <c r="L19" s="602"/>
      <c r="M19" s="602"/>
      <c r="N19" s="602"/>
      <c r="O19" s="602"/>
      <c r="P19" s="602"/>
      <c r="Q19" s="602"/>
      <c r="R19" s="602"/>
      <c r="S19" s="8"/>
      <c r="T19" s="8"/>
      <c r="U19" s="8"/>
    </row>
    <row r="20" spans="1:21" ht="12.75">
      <c r="A20" s="602"/>
      <c r="B20" s="602"/>
      <c r="C20" s="602"/>
      <c r="D20" s="602"/>
      <c r="E20" s="602"/>
      <c r="F20" s="602"/>
      <c r="G20" s="602"/>
      <c r="H20" s="602"/>
      <c r="I20" s="602"/>
      <c r="J20" s="602"/>
      <c r="K20" s="602"/>
      <c r="L20" s="602"/>
      <c r="M20" s="602"/>
      <c r="N20" s="602"/>
      <c r="O20" s="602"/>
      <c r="P20" s="602"/>
      <c r="Q20" s="602"/>
      <c r="R20" s="602"/>
      <c r="S20" s="8"/>
      <c r="T20" s="8"/>
      <c r="U20" s="8"/>
    </row>
    <row r="21" spans="1:21" ht="12.75">
      <c r="A21" s="602"/>
      <c r="B21" s="602"/>
      <c r="C21" s="602"/>
      <c r="D21" s="602"/>
      <c r="E21" s="602"/>
      <c r="F21" s="602"/>
      <c r="G21" s="602"/>
      <c r="H21" s="602"/>
      <c r="I21" s="602"/>
      <c r="J21" s="602"/>
      <c r="K21" s="602"/>
      <c r="L21" s="602"/>
      <c r="M21" s="602"/>
      <c r="N21" s="602"/>
      <c r="O21" s="602"/>
      <c r="P21" s="602"/>
      <c r="Q21" s="602"/>
      <c r="R21" s="602"/>
      <c r="S21" s="8"/>
      <c r="T21" s="8"/>
      <c r="U21" s="8"/>
    </row>
    <row r="22" spans="1:21" ht="12.75">
      <c r="A22" s="602"/>
      <c r="B22" s="602"/>
      <c r="C22" s="602"/>
      <c r="D22" s="602"/>
      <c r="E22" s="602"/>
      <c r="F22" s="602"/>
      <c r="G22" s="602"/>
      <c r="H22" s="602"/>
      <c r="I22" s="602"/>
      <c r="J22" s="602"/>
      <c r="K22" s="602"/>
      <c r="L22" s="602"/>
      <c r="M22" s="602"/>
      <c r="N22" s="602"/>
      <c r="O22" s="602"/>
      <c r="P22" s="602"/>
      <c r="Q22" s="602"/>
      <c r="R22" s="602"/>
      <c r="S22" s="8"/>
      <c r="T22" s="8"/>
      <c r="U22" s="8"/>
    </row>
    <row r="23" spans="1:21" ht="12.75">
      <c r="A23" s="602"/>
      <c r="B23" s="602"/>
      <c r="C23" s="602"/>
      <c r="D23" s="602"/>
      <c r="E23" s="602"/>
      <c r="F23" s="602"/>
      <c r="G23" s="602"/>
      <c r="H23" s="602"/>
      <c r="I23" s="602"/>
      <c r="J23" s="602"/>
      <c r="K23" s="602"/>
      <c r="L23" s="602"/>
      <c r="M23" s="602"/>
      <c r="N23" s="602"/>
      <c r="O23" s="602"/>
      <c r="P23" s="602"/>
      <c r="Q23" s="602"/>
      <c r="R23" s="602"/>
      <c r="S23" s="8"/>
      <c r="T23" s="8"/>
      <c r="U23" s="8"/>
    </row>
    <row r="24" spans="1:21" ht="12.75">
      <c r="A24" s="602"/>
      <c r="B24" s="602"/>
      <c r="C24" s="602"/>
      <c r="D24" s="602"/>
      <c r="E24" s="602"/>
      <c r="F24" s="602"/>
      <c r="G24" s="602"/>
      <c r="H24" s="602"/>
      <c r="I24" s="602"/>
      <c r="J24" s="602"/>
      <c r="K24" s="602"/>
      <c r="L24" s="602"/>
      <c r="M24" s="602"/>
      <c r="N24" s="602"/>
      <c r="O24" s="602"/>
      <c r="P24" s="602"/>
      <c r="Q24" s="602"/>
      <c r="R24" s="602"/>
      <c r="S24" s="8"/>
      <c r="T24" s="8"/>
      <c r="U24" s="8"/>
    </row>
    <row r="25" spans="1:21" ht="12.75">
      <c r="A25" s="602"/>
      <c r="B25" s="602"/>
      <c r="C25" s="602"/>
      <c r="D25" s="602"/>
      <c r="E25" s="602"/>
      <c r="F25" s="602"/>
      <c r="G25" s="602"/>
      <c r="H25" s="602"/>
      <c r="I25" s="602"/>
      <c r="J25" s="602"/>
      <c r="K25" s="602"/>
      <c r="L25" s="602"/>
      <c r="M25" s="602"/>
      <c r="N25" s="602"/>
      <c r="O25" s="602"/>
      <c r="P25" s="602"/>
      <c r="Q25" s="602"/>
      <c r="R25" s="602"/>
      <c r="S25" s="8"/>
      <c r="T25" s="8"/>
      <c r="U25" s="8"/>
    </row>
    <row r="26" spans="1:21" ht="12.75">
      <c r="A26" s="28"/>
      <c r="B26" s="12"/>
      <c r="C26" s="12"/>
      <c r="D26" s="12"/>
      <c r="E26" s="12"/>
      <c r="F26" s="12"/>
      <c r="G26" s="12"/>
      <c r="H26" s="12"/>
      <c r="I26" s="12"/>
      <c r="J26" s="12"/>
      <c r="K26" s="12"/>
      <c r="L26" s="12"/>
      <c r="M26" s="12"/>
      <c r="N26" s="12"/>
      <c r="O26" s="12"/>
      <c r="P26" s="12"/>
      <c r="Q26" s="12"/>
      <c r="R26" s="12"/>
      <c r="S26" s="8"/>
      <c r="T26" s="8"/>
      <c r="U26" s="8"/>
    </row>
    <row r="27" spans="1:21" ht="12.75">
      <c r="A27" s="689"/>
      <c r="B27" s="602"/>
      <c r="C27" s="602"/>
      <c r="D27" s="602"/>
      <c r="E27" s="602"/>
      <c r="F27" s="602"/>
      <c r="G27" s="602"/>
      <c r="H27" s="602"/>
      <c r="I27" s="602"/>
      <c r="J27" s="602"/>
      <c r="K27" s="602"/>
      <c r="L27" s="602"/>
      <c r="M27" s="602"/>
      <c r="N27" s="602"/>
      <c r="O27" s="602"/>
      <c r="P27" s="602"/>
      <c r="Q27" s="602"/>
      <c r="R27" s="602"/>
      <c r="S27" s="602"/>
      <c r="T27" s="73"/>
      <c r="U27" s="8"/>
    </row>
    <row r="28" spans="1:21" ht="12.75">
      <c r="A28" s="602"/>
      <c r="B28" s="602"/>
      <c r="C28" s="602"/>
      <c r="D28" s="602"/>
      <c r="E28" s="602"/>
      <c r="F28" s="602"/>
      <c r="G28" s="602"/>
      <c r="H28" s="602"/>
      <c r="I28" s="602"/>
      <c r="J28" s="602"/>
      <c r="K28" s="602"/>
      <c r="L28" s="602"/>
      <c r="M28" s="602"/>
      <c r="N28" s="602"/>
      <c r="O28" s="602"/>
      <c r="P28" s="602"/>
      <c r="Q28" s="602"/>
      <c r="R28" s="602"/>
      <c r="S28" s="602"/>
      <c r="T28" s="73"/>
      <c r="U28" s="8"/>
    </row>
    <row r="29" spans="1:20" ht="12.75" customHeight="1">
      <c r="A29" s="602"/>
      <c r="B29" s="602"/>
      <c r="C29" s="602"/>
      <c r="D29" s="602"/>
      <c r="E29" s="602"/>
      <c r="F29" s="602"/>
      <c r="G29" s="602"/>
      <c r="H29" s="602"/>
      <c r="I29" s="602"/>
      <c r="J29" s="602"/>
      <c r="K29" s="602"/>
      <c r="L29" s="602"/>
      <c r="M29" s="602"/>
      <c r="N29" s="602"/>
      <c r="O29" s="602"/>
      <c r="P29" s="602"/>
      <c r="Q29" s="602"/>
      <c r="R29" s="602"/>
      <c r="S29" s="602"/>
      <c r="T29" s="73"/>
    </row>
    <row r="30" spans="1:2" ht="12.75">
      <c r="A30" s="8"/>
      <c r="B30" s="8"/>
    </row>
    <row r="31" spans="1:2" ht="12.75">
      <c r="A31" s="8"/>
      <c r="B31" s="8"/>
    </row>
    <row r="32" spans="1:2" ht="12.75">
      <c r="A32" s="8"/>
      <c r="B32" s="8"/>
    </row>
    <row r="33" spans="1:2" ht="12.75">
      <c r="A33" s="8"/>
      <c r="B33" s="8"/>
    </row>
    <row r="34" spans="1:21" ht="12.75">
      <c r="A34" s="28"/>
      <c r="B34" s="12"/>
      <c r="C34" s="12"/>
      <c r="D34" s="12"/>
      <c r="E34" s="12"/>
      <c r="F34" s="12"/>
      <c r="G34" s="12"/>
      <c r="H34" s="12"/>
      <c r="I34" s="12"/>
      <c r="J34" s="12"/>
      <c r="K34" s="12"/>
      <c r="L34" s="12"/>
      <c r="M34" s="12"/>
      <c r="N34" s="12"/>
      <c r="O34" s="12"/>
      <c r="P34" s="12"/>
      <c r="Q34" s="12"/>
      <c r="R34" s="12"/>
      <c r="S34" s="8"/>
      <c r="T34" s="8"/>
      <c r="U34" s="8"/>
    </row>
    <row r="35" spans="1:21" ht="12.75">
      <c r="A35" s="689"/>
      <c r="B35" s="602"/>
      <c r="C35" s="602"/>
      <c r="D35" s="602"/>
      <c r="E35" s="602"/>
      <c r="F35" s="602"/>
      <c r="G35" s="602"/>
      <c r="H35" s="602"/>
      <c r="I35" s="602"/>
      <c r="J35" s="602"/>
      <c r="K35" s="602"/>
      <c r="L35" s="602"/>
      <c r="M35" s="602"/>
      <c r="N35" s="602"/>
      <c r="O35" s="602"/>
      <c r="P35" s="602"/>
      <c r="Q35" s="602"/>
      <c r="R35" s="602"/>
      <c r="S35" s="8"/>
      <c r="T35" s="8"/>
      <c r="U35" s="8"/>
    </row>
    <row r="36" spans="1:21" ht="12.75">
      <c r="A36" s="689"/>
      <c r="B36" s="602"/>
      <c r="C36" s="602"/>
      <c r="D36" s="602"/>
      <c r="E36" s="602"/>
      <c r="F36" s="602"/>
      <c r="G36" s="602"/>
      <c r="H36" s="602"/>
      <c r="I36" s="602"/>
      <c r="J36" s="602"/>
      <c r="K36" s="602"/>
      <c r="L36" s="602"/>
      <c r="M36" s="602"/>
      <c r="N36" s="602"/>
      <c r="O36" s="602"/>
      <c r="P36" s="602"/>
      <c r="Q36" s="602"/>
      <c r="R36" s="602"/>
      <c r="S36" s="8"/>
      <c r="T36" s="8"/>
      <c r="U36" s="8"/>
    </row>
    <row r="37" spans="1:21" ht="12.75">
      <c r="A37" s="689"/>
      <c r="B37" s="602"/>
      <c r="C37" s="602"/>
      <c r="D37" s="602"/>
      <c r="E37" s="602"/>
      <c r="F37" s="602"/>
      <c r="G37" s="602"/>
      <c r="H37" s="602"/>
      <c r="I37" s="602"/>
      <c r="J37" s="602"/>
      <c r="K37" s="602"/>
      <c r="L37" s="602"/>
      <c r="M37" s="602"/>
      <c r="N37" s="602"/>
      <c r="O37" s="602"/>
      <c r="P37" s="602"/>
      <c r="Q37" s="602"/>
      <c r="R37" s="602"/>
      <c r="S37" s="8"/>
      <c r="T37" s="8"/>
      <c r="U37" s="8"/>
    </row>
    <row r="38" spans="1:21" ht="12.75">
      <c r="A38" s="689"/>
      <c r="B38" s="602"/>
      <c r="C38" s="602"/>
      <c r="D38" s="602"/>
      <c r="E38" s="602"/>
      <c r="F38" s="602"/>
      <c r="G38" s="602"/>
      <c r="H38" s="602"/>
      <c r="I38" s="602"/>
      <c r="J38" s="602"/>
      <c r="K38" s="602"/>
      <c r="L38" s="602"/>
      <c r="M38" s="602"/>
      <c r="N38" s="602"/>
      <c r="O38" s="602"/>
      <c r="P38" s="602"/>
      <c r="Q38" s="602"/>
      <c r="R38" s="602"/>
      <c r="S38" s="8"/>
      <c r="T38" s="8"/>
      <c r="U38" s="8"/>
    </row>
    <row r="39" spans="1:21" ht="12.75">
      <c r="A39" s="689"/>
      <c r="B39" s="602"/>
      <c r="C39" s="602"/>
      <c r="D39" s="602"/>
      <c r="E39" s="602"/>
      <c r="F39" s="602"/>
      <c r="G39" s="602"/>
      <c r="H39" s="602"/>
      <c r="I39" s="602"/>
      <c r="J39" s="602"/>
      <c r="K39" s="602"/>
      <c r="L39" s="602"/>
      <c r="M39" s="602"/>
      <c r="N39" s="602"/>
      <c r="O39" s="602"/>
      <c r="P39" s="602"/>
      <c r="Q39" s="602"/>
      <c r="R39" s="602"/>
      <c r="S39" s="8"/>
      <c r="T39" s="8"/>
      <c r="U39" s="8"/>
    </row>
    <row r="40" spans="1:21" ht="12.75">
      <c r="A40" s="689"/>
      <c r="B40" s="602"/>
      <c r="C40" s="602"/>
      <c r="D40" s="602"/>
      <c r="E40" s="602"/>
      <c r="F40" s="602"/>
      <c r="G40" s="602"/>
      <c r="H40" s="602"/>
      <c r="I40" s="602"/>
      <c r="J40" s="602"/>
      <c r="K40" s="602"/>
      <c r="L40" s="602"/>
      <c r="M40" s="602"/>
      <c r="N40" s="602"/>
      <c r="O40" s="602"/>
      <c r="P40" s="602"/>
      <c r="Q40" s="602"/>
      <c r="R40" s="602"/>
      <c r="S40" s="8"/>
      <c r="T40" s="8"/>
      <c r="U40" s="8"/>
    </row>
    <row r="41" spans="1:21" ht="12.75">
      <c r="A41" s="689"/>
      <c r="B41" s="602"/>
      <c r="C41" s="602"/>
      <c r="D41" s="602"/>
      <c r="E41" s="602"/>
      <c r="F41" s="602"/>
      <c r="G41" s="602"/>
      <c r="H41" s="602"/>
      <c r="I41" s="602"/>
      <c r="J41" s="602"/>
      <c r="K41" s="602"/>
      <c r="L41" s="602"/>
      <c r="M41" s="602"/>
      <c r="N41" s="602"/>
      <c r="O41" s="602"/>
      <c r="P41" s="602"/>
      <c r="Q41" s="602"/>
      <c r="R41" s="602"/>
      <c r="S41" s="8"/>
      <c r="T41" s="8"/>
      <c r="U41" s="8"/>
    </row>
    <row r="42" spans="1:21" ht="12.75">
      <c r="A42" s="602"/>
      <c r="B42" s="602"/>
      <c r="C42" s="602"/>
      <c r="D42" s="602"/>
      <c r="E42" s="602"/>
      <c r="F42" s="602"/>
      <c r="G42" s="602"/>
      <c r="H42" s="602"/>
      <c r="I42" s="602"/>
      <c r="J42" s="602"/>
      <c r="K42" s="602"/>
      <c r="L42" s="602"/>
      <c r="M42" s="602"/>
      <c r="N42" s="602"/>
      <c r="O42" s="602"/>
      <c r="P42" s="602"/>
      <c r="Q42" s="602"/>
      <c r="R42" s="602"/>
      <c r="S42" s="8"/>
      <c r="T42" s="8"/>
      <c r="U42" s="8"/>
    </row>
    <row r="43" spans="1:21" ht="12.75">
      <c r="A43" s="28"/>
      <c r="B43" s="12"/>
      <c r="C43" s="12"/>
      <c r="D43" s="12"/>
      <c r="E43" s="12"/>
      <c r="F43" s="12"/>
      <c r="G43" s="12"/>
      <c r="H43" s="12"/>
      <c r="I43" s="12"/>
      <c r="J43" s="12"/>
      <c r="K43" s="12"/>
      <c r="L43" s="12"/>
      <c r="M43" s="12"/>
      <c r="N43" s="12"/>
      <c r="O43" s="12"/>
      <c r="P43" s="12"/>
      <c r="Q43" s="12"/>
      <c r="R43" s="12"/>
      <c r="S43" s="8"/>
      <c r="T43" s="8"/>
      <c r="U43" s="8"/>
    </row>
    <row r="44" spans="1:21" ht="12.75">
      <c r="A44" s="28"/>
      <c r="B44" s="12"/>
      <c r="C44" s="12"/>
      <c r="D44" s="12"/>
      <c r="E44" s="12"/>
      <c r="F44" s="12"/>
      <c r="G44" s="12"/>
      <c r="H44" s="12"/>
      <c r="I44" s="12"/>
      <c r="J44" s="12"/>
      <c r="K44" s="12"/>
      <c r="L44" s="12"/>
      <c r="M44" s="12"/>
      <c r="N44" s="12"/>
      <c r="O44" s="12"/>
      <c r="P44" s="12"/>
      <c r="Q44" s="12"/>
      <c r="R44" s="12"/>
      <c r="S44" s="8"/>
      <c r="T44" s="8"/>
      <c r="U44" s="8"/>
    </row>
    <row r="45" spans="2:21" ht="12.75">
      <c r="B45" s="12"/>
      <c r="C45" s="12"/>
      <c r="D45" s="12"/>
      <c r="E45" s="12"/>
      <c r="F45" s="12"/>
      <c r="G45" s="12"/>
      <c r="H45" s="12"/>
      <c r="I45" s="12"/>
      <c r="J45" s="12"/>
      <c r="K45" s="12"/>
      <c r="L45" s="12"/>
      <c r="M45" s="12"/>
      <c r="N45" s="12"/>
      <c r="O45" s="12"/>
      <c r="P45" s="12"/>
      <c r="Q45" s="12"/>
      <c r="R45" s="12"/>
      <c r="S45" s="8"/>
      <c r="T45" s="8"/>
      <c r="U45" s="8"/>
    </row>
    <row r="46" spans="2:21" ht="12.75">
      <c r="B46" s="12"/>
      <c r="C46" s="12"/>
      <c r="D46" s="12"/>
      <c r="E46" s="12"/>
      <c r="F46" s="12"/>
      <c r="G46" s="12"/>
      <c r="H46" s="12"/>
      <c r="I46" s="12"/>
      <c r="J46" s="12"/>
      <c r="K46" s="12"/>
      <c r="L46" s="12"/>
      <c r="M46" s="12"/>
      <c r="N46" s="12"/>
      <c r="O46" s="12"/>
      <c r="P46" s="12"/>
      <c r="Q46" s="12"/>
      <c r="R46" s="12"/>
      <c r="S46" s="8"/>
      <c r="T46" s="8"/>
      <c r="U46" s="8"/>
    </row>
    <row r="47" spans="2:21" ht="12.75">
      <c r="B47" s="12"/>
      <c r="C47" s="12"/>
      <c r="D47" s="12"/>
      <c r="E47" s="12"/>
      <c r="F47" s="12"/>
      <c r="G47" s="12"/>
      <c r="H47" s="12"/>
      <c r="I47" s="12"/>
      <c r="J47" s="12"/>
      <c r="K47" s="12"/>
      <c r="L47" s="12"/>
      <c r="M47" s="12"/>
      <c r="N47" s="12"/>
      <c r="O47" s="12"/>
      <c r="P47" s="12"/>
      <c r="Q47" s="12"/>
      <c r="R47" s="12"/>
      <c r="S47" s="8"/>
      <c r="T47" s="8"/>
      <c r="U47" s="8"/>
    </row>
    <row r="48" spans="2:21" ht="12.75">
      <c r="B48" s="12"/>
      <c r="C48" s="12"/>
      <c r="D48" s="12"/>
      <c r="E48" s="12"/>
      <c r="F48" s="12"/>
      <c r="G48" s="12"/>
      <c r="H48" s="12"/>
      <c r="I48" s="12"/>
      <c r="J48" s="12"/>
      <c r="K48" s="12"/>
      <c r="L48" s="12"/>
      <c r="M48" s="12"/>
      <c r="N48" s="12"/>
      <c r="O48" s="12"/>
      <c r="P48" s="12"/>
      <c r="Q48" s="12"/>
      <c r="R48" s="12"/>
      <c r="S48" s="8"/>
      <c r="T48" s="8"/>
      <c r="U48" s="8"/>
    </row>
    <row r="49" spans="2:21" ht="12.75">
      <c r="B49" s="12"/>
      <c r="C49" s="12"/>
      <c r="D49" s="12"/>
      <c r="E49" s="12"/>
      <c r="F49" s="12"/>
      <c r="G49" s="12"/>
      <c r="H49" s="12"/>
      <c r="I49" s="12"/>
      <c r="J49" s="12"/>
      <c r="K49" s="12"/>
      <c r="L49" s="12"/>
      <c r="M49" s="12"/>
      <c r="N49" s="12"/>
      <c r="O49" s="12"/>
      <c r="P49" s="12"/>
      <c r="Q49" s="12"/>
      <c r="R49" s="12"/>
      <c r="S49" s="8"/>
      <c r="T49" s="8"/>
      <c r="U49" s="8"/>
    </row>
    <row r="50" spans="2:21" ht="12.75">
      <c r="B50" s="12"/>
      <c r="C50" s="12"/>
      <c r="D50" s="12"/>
      <c r="E50" s="12"/>
      <c r="F50" s="12"/>
      <c r="G50" s="12"/>
      <c r="H50" s="12"/>
      <c r="I50" s="12"/>
      <c r="J50" s="12"/>
      <c r="K50" s="12"/>
      <c r="L50" s="12"/>
      <c r="M50" s="12"/>
      <c r="N50" s="12"/>
      <c r="O50" s="12"/>
      <c r="P50" s="12"/>
      <c r="Q50" s="12"/>
      <c r="R50" s="12"/>
      <c r="S50" s="8"/>
      <c r="T50" s="8"/>
      <c r="U50" s="8"/>
    </row>
    <row r="51" spans="2:21" ht="12.75">
      <c r="B51" s="12"/>
      <c r="C51" s="12"/>
      <c r="D51" s="12"/>
      <c r="E51" s="12"/>
      <c r="F51" s="12"/>
      <c r="G51" s="12"/>
      <c r="H51" s="12"/>
      <c r="I51" s="12"/>
      <c r="J51" s="12"/>
      <c r="K51" s="12"/>
      <c r="L51" s="12"/>
      <c r="M51" s="12"/>
      <c r="N51" s="12"/>
      <c r="O51" s="12"/>
      <c r="P51" s="12"/>
      <c r="Q51" s="12"/>
      <c r="R51" s="12"/>
      <c r="S51" s="8"/>
      <c r="T51" s="8"/>
      <c r="U51" s="8"/>
    </row>
    <row r="52" spans="2:21" ht="12.75">
      <c r="B52" s="12"/>
      <c r="C52" s="12"/>
      <c r="D52" s="12"/>
      <c r="E52" s="12"/>
      <c r="F52" s="12"/>
      <c r="G52" s="12"/>
      <c r="H52" s="12"/>
      <c r="I52" s="12"/>
      <c r="J52" s="12"/>
      <c r="K52" s="12"/>
      <c r="L52" s="12"/>
      <c r="M52" s="12"/>
      <c r="N52" s="12"/>
      <c r="O52" s="12"/>
      <c r="P52" s="12"/>
      <c r="Q52" s="12"/>
      <c r="R52" s="12"/>
      <c r="S52" s="8"/>
      <c r="T52" s="8"/>
      <c r="U52" s="8"/>
    </row>
    <row r="53" spans="2:21" ht="12.75">
      <c r="B53" s="12"/>
      <c r="C53" s="12"/>
      <c r="D53" s="12"/>
      <c r="E53" s="12"/>
      <c r="F53" s="12"/>
      <c r="G53" s="12"/>
      <c r="H53" s="12"/>
      <c r="I53" s="12"/>
      <c r="J53" s="12"/>
      <c r="K53" s="12"/>
      <c r="L53" s="12"/>
      <c r="M53" s="12"/>
      <c r="N53" s="12"/>
      <c r="O53" s="12"/>
      <c r="P53" s="12"/>
      <c r="Q53" s="12"/>
      <c r="R53" s="12"/>
      <c r="S53" s="8"/>
      <c r="T53" s="8"/>
      <c r="U53" s="8"/>
    </row>
    <row r="54" spans="2:21" ht="12.75">
      <c r="B54" s="12"/>
      <c r="C54" s="12"/>
      <c r="D54" s="12"/>
      <c r="E54" s="12"/>
      <c r="F54" s="12"/>
      <c r="G54" s="12"/>
      <c r="H54" s="12"/>
      <c r="I54" s="12"/>
      <c r="J54" s="12"/>
      <c r="K54" s="12"/>
      <c r="L54" s="12"/>
      <c r="M54" s="12"/>
      <c r="N54" s="12"/>
      <c r="O54" s="12"/>
      <c r="P54" s="12"/>
      <c r="Q54" s="12"/>
      <c r="R54" s="12"/>
      <c r="S54" s="12"/>
      <c r="T54" s="12"/>
      <c r="U54" s="12"/>
    </row>
    <row r="55" spans="2:21" ht="12.75">
      <c r="B55" s="12"/>
      <c r="C55" s="12"/>
      <c r="D55" s="12"/>
      <c r="E55" s="12"/>
      <c r="F55" s="12"/>
      <c r="G55" s="12"/>
      <c r="H55" s="12"/>
      <c r="I55" s="12"/>
      <c r="J55" s="12"/>
      <c r="K55" s="12"/>
      <c r="L55" s="12"/>
      <c r="M55" s="12"/>
      <c r="N55" s="12"/>
      <c r="O55" s="12"/>
      <c r="P55" s="12"/>
      <c r="Q55" s="12"/>
      <c r="R55" s="12"/>
      <c r="S55" s="12"/>
      <c r="T55" s="12"/>
      <c r="U55" s="12"/>
    </row>
    <row r="56" spans="2:21" ht="12.75">
      <c r="B56" s="12"/>
      <c r="C56" s="12"/>
      <c r="D56" s="12"/>
      <c r="E56" s="12"/>
      <c r="F56" s="12"/>
      <c r="G56" s="12"/>
      <c r="H56" s="12"/>
      <c r="I56" s="12"/>
      <c r="J56" s="12"/>
      <c r="K56" s="12"/>
      <c r="L56" s="12"/>
      <c r="M56" s="12"/>
      <c r="N56" s="12"/>
      <c r="O56" s="12"/>
      <c r="P56" s="12"/>
      <c r="Q56" s="12"/>
      <c r="R56" s="12"/>
      <c r="S56" s="12"/>
      <c r="T56" s="12"/>
      <c r="U56" s="12"/>
    </row>
    <row r="57" spans="2:21" ht="12.75">
      <c r="B57" s="12"/>
      <c r="C57" s="12"/>
      <c r="D57" s="12"/>
      <c r="E57" s="12"/>
      <c r="F57" s="12"/>
      <c r="G57" s="12"/>
      <c r="H57" s="12"/>
      <c r="I57" s="12"/>
      <c r="J57" s="12"/>
      <c r="K57" s="12"/>
      <c r="L57" s="12"/>
      <c r="M57" s="12"/>
      <c r="N57" s="12"/>
      <c r="O57" s="12"/>
      <c r="P57" s="12"/>
      <c r="Q57" s="12"/>
      <c r="R57" s="12"/>
      <c r="S57" s="12"/>
      <c r="T57" s="12"/>
      <c r="U57" s="12"/>
    </row>
    <row r="58" spans="2:21" ht="12.75">
      <c r="B58" s="12"/>
      <c r="C58" s="12"/>
      <c r="D58" s="12"/>
      <c r="E58" s="12"/>
      <c r="F58" s="12"/>
      <c r="G58" s="12"/>
      <c r="H58" s="12"/>
      <c r="I58" s="12"/>
      <c r="J58" s="12"/>
      <c r="K58" s="12"/>
      <c r="L58" s="12"/>
      <c r="M58" s="12"/>
      <c r="N58" s="12"/>
      <c r="O58" s="12"/>
      <c r="P58" s="12"/>
      <c r="Q58" s="12"/>
      <c r="R58" s="12"/>
      <c r="S58" s="12"/>
      <c r="T58" s="12"/>
      <c r="U58" s="12"/>
    </row>
    <row r="59" spans="2:21" ht="12.75">
      <c r="B59" s="12"/>
      <c r="C59" s="12"/>
      <c r="D59" s="12"/>
      <c r="E59" s="12"/>
      <c r="F59" s="12"/>
      <c r="G59" s="12"/>
      <c r="H59" s="12"/>
      <c r="I59" s="12"/>
      <c r="J59" s="12"/>
      <c r="K59" s="12"/>
      <c r="L59" s="12"/>
      <c r="M59" s="12"/>
      <c r="N59" s="12"/>
      <c r="O59" s="12"/>
      <c r="P59" s="12"/>
      <c r="Q59" s="12"/>
      <c r="R59" s="12"/>
      <c r="S59" s="12"/>
      <c r="T59" s="12"/>
      <c r="U59" s="12"/>
    </row>
    <row r="60" spans="2:21" ht="12.75">
      <c r="B60" s="12"/>
      <c r="C60" s="12"/>
      <c r="D60" s="12"/>
      <c r="E60" s="12"/>
      <c r="F60" s="12"/>
      <c r="G60" s="12"/>
      <c r="H60" s="12"/>
      <c r="I60" s="12"/>
      <c r="J60" s="12"/>
      <c r="K60" s="12"/>
      <c r="L60" s="12"/>
      <c r="M60" s="12"/>
      <c r="N60" s="12"/>
      <c r="O60" s="12"/>
      <c r="P60" s="12"/>
      <c r="Q60" s="12"/>
      <c r="R60" s="12"/>
      <c r="S60" s="12"/>
      <c r="T60" s="12"/>
      <c r="U60" s="12"/>
    </row>
    <row r="61" spans="2:21" ht="12.75">
      <c r="B61" s="12"/>
      <c r="C61" s="12"/>
      <c r="D61" s="12"/>
      <c r="E61" s="12"/>
      <c r="F61" s="12"/>
      <c r="G61" s="12"/>
      <c r="H61" s="12"/>
      <c r="I61" s="12"/>
      <c r="J61" s="12"/>
      <c r="K61" s="12"/>
      <c r="L61" s="12"/>
      <c r="M61" s="12"/>
      <c r="N61" s="12"/>
      <c r="O61" s="12"/>
      <c r="P61" s="12"/>
      <c r="Q61" s="12"/>
      <c r="R61" s="12"/>
      <c r="S61" s="12"/>
      <c r="T61" s="12"/>
      <c r="U61" s="12"/>
    </row>
    <row r="62" spans="2:21" ht="12.75">
      <c r="B62" s="12"/>
      <c r="C62" s="12"/>
      <c r="D62" s="12"/>
      <c r="E62" s="12"/>
      <c r="F62" s="12"/>
      <c r="G62" s="12"/>
      <c r="H62" s="12"/>
      <c r="I62" s="12"/>
      <c r="J62" s="12"/>
      <c r="K62" s="12"/>
      <c r="L62" s="12"/>
      <c r="M62" s="12"/>
      <c r="N62" s="12"/>
      <c r="O62" s="12"/>
      <c r="P62" s="12"/>
      <c r="Q62" s="12"/>
      <c r="R62" s="12"/>
      <c r="S62" s="12"/>
      <c r="T62" s="12"/>
      <c r="U62" s="12"/>
    </row>
    <row r="63" spans="2:21" ht="12.75">
      <c r="B63" s="12"/>
      <c r="C63" s="12"/>
      <c r="D63" s="12"/>
      <c r="E63" s="12"/>
      <c r="F63" s="12"/>
      <c r="G63" s="12"/>
      <c r="H63" s="12"/>
      <c r="I63" s="12"/>
      <c r="J63" s="12"/>
      <c r="K63" s="12"/>
      <c r="L63" s="12"/>
      <c r="M63" s="12"/>
      <c r="N63" s="12"/>
      <c r="O63" s="12"/>
      <c r="P63" s="12"/>
      <c r="Q63" s="12"/>
      <c r="R63" s="12"/>
      <c r="S63" s="12"/>
      <c r="T63" s="12"/>
      <c r="U63" s="12"/>
    </row>
    <row r="64" spans="2:21" ht="12.75">
      <c r="B64" s="12"/>
      <c r="C64" s="12"/>
      <c r="D64" s="12"/>
      <c r="E64" s="12"/>
      <c r="F64" s="12"/>
      <c r="G64" s="12"/>
      <c r="H64" s="12"/>
      <c r="I64" s="12"/>
      <c r="J64" s="12"/>
      <c r="K64" s="12"/>
      <c r="L64" s="12"/>
      <c r="M64" s="12"/>
      <c r="N64" s="12"/>
      <c r="O64" s="12"/>
      <c r="P64" s="12"/>
      <c r="Q64" s="12"/>
      <c r="R64" s="12"/>
      <c r="S64" s="12"/>
      <c r="T64" s="12"/>
      <c r="U64" s="12"/>
    </row>
    <row r="65" spans="2:21" ht="12.75">
      <c r="B65" s="12"/>
      <c r="C65" s="12"/>
      <c r="D65" s="12"/>
      <c r="E65" s="12"/>
      <c r="F65" s="12"/>
      <c r="G65" s="12"/>
      <c r="H65" s="12"/>
      <c r="I65" s="12"/>
      <c r="J65" s="12"/>
      <c r="K65" s="12"/>
      <c r="L65" s="12"/>
      <c r="M65" s="12"/>
      <c r="N65" s="12"/>
      <c r="O65" s="12"/>
      <c r="P65" s="12"/>
      <c r="Q65" s="12"/>
      <c r="R65" s="12"/>
      <c r="S65" s="12"/>
      <c r="T65" s="12"/>
      <c r="U65" s="12"/>
    </row>
    <row r="66" spans="2:21" ht="12.75">
      <c r="B66" s="12"/>
      <c r="C66" s="12"/>
      <c r="D66" s="12"/>
      <c r="E66" s="12"/>
      <c r="F66" s="12"/>
      <c r="G66" s="12"/>
      <c r="H66" s="12"/>
      <c r="I66" s="12"/>
      <c r="J66" s="12"/>
      <c r="K66" s="12"/>
      <c r="L66" s="12"/>
      <c r="M66" s="12"/>
      <c r="N66" s="12"/>
      <c r="O66" s="12"/>
      <c r="P66" s="12"/>
      <c r="Q66" s="12"/>
      <c r="R66" s="12"/>
      <c r="S66" s="12"/>
      <c r="T66" s="12"/>
      <c r="U66" s="12"/>
    </row>
    <row r="67" spans="2:21" ht="12.75">
      <c r="B67" s="12"/>
      <c r="C67" s="12"/>
      <c r="D67" s="12"/>
      <c r="E67" s="12"/>
      <c r="F67" s="12"/>
      <c r="G67" s="12"/>
      <c r="H67" s="12"/>
      <c r="I67" s="12"/>
      <c r="J67" s="12"/>
      <c r="K67" s="12"/>
      <c r="L67" s="12"/>
      <c r="M67" s="12"/>
      <c r="N67" s="12"/>
      <c r="O67" s="12"/>
      <c r="P67" s="12"/>
      <c r="Q67" s="12"/>
      <c r="R67" s="12"/>
      <c r="S67" s="12"/>
      <c r="T67" s="12"/>
      <c r="U67" s="12"/>
    </row>
    <row r="68" spans="2:21" ht="12.75">
      <c r="B68" s="12"/>
      <c r="C68" s="12"/>
      <c r="D68" s="12"/>
      <c r="E68" s="12"/>
      <c r="F68" s="12"/>
      <c r="G68" s="12"/>
      <c r="H68" s="12"/>
      <c r="I68" s="12"/>
      <c r="J68" s="12"/>
      <c r="K68" s="12"/>
      <c r="L68" s="12"/>
      <c r="M68" s="12"/>
      <c r="N68" s="12"/>
      <c r="O68" s="12"/>
      <c r="P68" s="12"/>
      <c r="Q68" s="12"/>
      <c r="R68" s="12"/>
      <c r="S68" s="12"/>
      <c r="T68" s="12"/>
      <c r="U68" s="12"/>
    </row>
    <row r="69" spans="2:21" ht="12.75">
      <c r="B69" s="12"/>
      <c r="C69" s="12"/>
      <c r="D69" s="12"/>
      <c r="E69" s="12"/>
      <c r="F69" s="12"/>
      <c r="G69" s="12"/>
      <c r="H69" s="12"/>
      <c r="I69" s="12"/>
      <c r="J69" s="12"/>
      <c r="K69" s="12"/>
      <c r="L69" s="12"/>
      <c r="M69" s="12"/>
      <c r="N69" s="12"/>
      <c r="O69" s="12"/>
      <c r="P69" s="12"/>
      <c r="Q69" s="12"/>
      <c r="R69" s="12"/>
      <c r="S69" s="12"/>
      <c r="T69" s="12"/>
      <c r="U69" s="12"/>
    </row>
    <row r="70" spans="2:21" ht="12.75">
      <c r="B70" s="12"/>
      <c r="C70" s="12"/>
      <c r="D70" s="12"/>
      <c r="E70" s="12"/>
      <c r="F70" s="12"/>
      <c r="G70" s="12"/>
      <c r="H70" s="12"/>
      <c r="I70" s="12"/>
      <c r="J70" s="12"/>
      <c r="K70" s="12"/>
      <c r="L70" s="12"/>
      <c r="M70" s="12"/>
      <c r="N70" s="12"/>
      <c r="O70" s="12"/>
      <c r="P70" s="12"/>
      <c r="Q70" s="12"/>
      <c r="R70" s="12"/>
      <c r="S70" s="12"/>
      <c r="T70" s="12"/>
      <c r="U70" s="12"/>
    </row>
    <row r="71" spans="2:21" ht="12.75">
      <c r="B71" s="12"/>
      <c r="C71" s="12"/>
      <c r="D71" s="12"/>
      <c r="E71" s="12"/>
      <c r="F71" s="12"/>
      <c r="G71" s="12"/>
      <c r="H71" s="12"/>
      <c r="I71" s="12"/>
      <c r="J71" s="12"/>
      <c r="K71" s="12"/>
      <c r="L71" s="12"/>
      <c r="M71" s="12"/>
      <c r="N71" s="12"/>
      <c r="O71" s="12"/>
      <c r="P71" s="12"/>
      <c r="Q71" s="12"/>
      <c r="R71" s="12"/>
      <c r="S71" s="12"/>
      <c r="T71" s="12"/>
      <c r="U71" s="12"/>
    </row>
    <row r="72" spans="2:21" ht="12.75">
      <c r="B72" s="12"/>
      <c r="C72" s="12"/>
      <c r="D72" s="12"/>
      <c r="E72" s="12"/>
      <c r="F72" s="12"/>
      <c r="G72" s="12"/>
      <c r="H72" s="12"/>
      <c r="I72" s="12"/>
      <c r="J72" s="12"/>
      <c r="K72" s="12"/>
      <c r="L72" s="12"/>
      <c r="M72" s="12"/>
      <c r="N72" s="12"/>
      <c r="O72" s="12"/>
      <c r="P72" s="12"/>
      <c r="Q72" s="12"/>
      <c r="R72" s="12"/>
      <c r="S72" s="12"/>
      <c r="T72" s="12"/>
      <c r="U72" s="12"/>
    </row>
    <row r="73" spans="2:21" ht="12.75">
      <c r="B73" s="12"/>
      <c r="C73" s="12"/>
      <c r="D73" s="12"/>
      <c r="E73" s="12"/>
      <c r="F73" s="12"/>
      <c r="G73" s="12"/>
      <c r="H73" s="12"/>
      <c r="I73" s="12"/>
      <c r="J73" s="12"/>
      <c r="K73" s="12"/>
      <c r="L73" s="12"/>
      <c r="M73" s="12"/>
      <c r="N73" s="12"/>
      <c r="O73" s="12"/>
      <c r="P73" s="12"/>
      <c r="Q73" s="12"/>
      <c r="R73" s="12"/>
      <c r="S73" s="12"/>
      <c r="T73" s="12"/>
      <c r="U73" s="12"/>
    </row>
    <row r="74" spans="2:21" ht="12.75">
      <c r="B74" s="12"/>
      <c r="C74" s="12"/>
      <c r="D74" s="12"/>
      <c r="E74" s="12"/>
      <c r="F74" s="12"/>
      <c r="G74" s="12"/>
      <c r="H74" s="12"/>
      <c r="I74" s="12"/>
      <c r="J74" s="12"/>
      <c r="K74" s="12"/>
      <c r="L74" s="12"/>
      <c r="M74" s="12"/>
      <c r="N74" s="12"/>
      <c r="O74" s="12"/>
      <c r="P74" s="12"/>
      <c r="Q74" s="12"/>
      <c r="R74" s="12"/>
      <c r="S74" s="12"/>
      <c r="T74" s="12"/>
      <c r="U74" s="12"/>
    </row>
    <row r="75" spans="2:21" ht="12.75">
      <c r="B75" s="12"/>
      <c r="C75" s="12"/>
      <c r="D75" s="12"/>
      <c r="E75" s="12"/>
      <c r="F75" s="12"/>
      <c r="G75" s="12"/>
      <c r="H75" s="12"/>
      <c r="I75" s="12"/>
      <c r="J75" s="12"/>
      <c r="K75" s="12"/>
      <c r="L75" s="12"/>
      <c r="M75" s="12"/>
      <c r="N75" s="12"/>
      <c r="O75" s="12"/>
      <c r="P75" s="12"/>
      <c r="Q75" s="12"/>
      <c r="R75" s="12"/>
      <c r="S75" s="12"/>
      <c r="T75" s="12"/>
      <c r="U75" s="12"/>
    </row>
    <row r="76" spans="2:21" ht="12.75">
      <c r="B76" s="12"/>
      <c r="C76" s="12"/>
      <c r="D76" s="12"/>
      <c r="E76" s="12"/>
      <c r="F76" s="12"/>
      <c r="G76" s="12"/>
      <c r="H76" s="12"/>
      <c r="I76" s="12"/>
      <c r="J76" s="12"/>
      <c r="K76" s="12"/>
      <c r="L76" s="12"/>
      <c r="M76" s="12"/>
      <c r="N76" s="12"/>
      <c r="O76" s="12"/>
      <c r="P76" s="12"/>
      <c r="Q76" s="12"/>
      <c r="R76" s="12"/>
      <c r="S76" s="12"/>
      <c r="T76" s="12"/>
      <c r="U76" s="12"/>
    </row>
    <row r="77" spans="2:21" ht="12.75">
      <c r="B77" s="12"/>
      <c r="C77" s="12"/>
      <c r="D77" s="12"/>
      <c r="E77" s="12"/>
      <c r="F77" s="12"/>
      <c r="G77" s="12"/>
      <c r="H77" s="12"/>
      <c r="I77" s="12"/>
      <c r="J77" s="12"/>
      <c r="K77" s="12"/>
      <c r="L77" s="12"/>
      <c r="M77" s="12"/>
      <c r="N77" s="12"/>
      <c r="O77" s="12"/>
      <c r="P77" s="12"/>
      <c r="Q77" s="12"/>
      <c r="R77" s="12"/>
      <c r="S77" s="12"/>
      <c r="T77" s="12"/>
      <c r="U77" s="12"/>
    </row>
    <row r="78" spans="2:21" ht="12.75">
      <c r="B78" s="12"/>
      <c r="C78" s="12"/>
      <c r="D78" s="12"/>
      <c r="E78" s="12"/>
      <c r="F78" s="12"/>
      <c r="G78" s="12"/>
      <c r="H78" s="12"/>
      <c r="I78" s="12"/>
      <c r="J78" s="12"/>
      <c r="K78" s="12"/>
      <c r="L78" s="12"/>
      <c r="M78" s="12"/>
      <c r="N78" s="12"/>
      <c r="O78" s="12"/>
      <c r="P78" s="12"/>
      <c r="Q78" s="12"/>
      <c r="R78" s="12"/>
      <c r="S78" s="12"/>
      <c r="T78" s="12"/>
      <c r="U78" s="12"/>
    </row>
    <row r="79" spans="2:21" ht="12.75">
      <c r="B79" s="12"/>
      <c r="C79" s="12"/>
      <c r="D79" s="12"/>
      <c r="E79" s="12"/>
      <c r="F79" s="12"/>
      <c r="G79" s="12"/>
      <c r="H79" s="12"/>
      <c r="I79" s="12"/>
      <c r="J79" s="12"/>
      <c r="K79" s="12"/>
      <c r="L79" s="12"/>
      <c r="M79" s="12"/>
      <c r="N79" s="12"/>
      <c r="O79" s="12"/>
      <c r="P79" s="12"/>
      <c r="Q79" s="12"/>
      <c r="R79" s="12"/>
      <c r="S79" s="12"/>
      <c r="T79" s="12"/>
      <c r="U79" s="12"/>
    </row>
    <row r="80" spans="2:21" ht="12.75">
      <c r="B80" s="12"/>
      <c r="C80" s="12"/>
      <c r="D80" s="12"/>
      <c r="E80" s="12"/>
      <c r="F80" s="12"/>
      <c r="G80" s="12"/>
      <c r="H80" s="12"/>
      <c r="I80" s="12"/>
      <c r="J80" s="12"/>
      <c r="K80" s="12"/>
      <c r="L80" s="12"/>
      <c r="M80" s="12"/>
      <c r="N80" s="12"/>
      <c r="O80" s="12"/>
      <c r="P80" s="12"/>
      <c r="Q80" s="12"/>
      <c r="R80" s="12"/>
      <c r="S80" s="12"/>
      <c r="T80" s="12"/>
      <c r="U80" s="12"/>
    </row>
    <row r="81" spans="2:21" ht="12.75">
      <c r="B81" s="12"/>
      <c r="C81" s="12"/>
      <c r="D81" s="12"/>
      <c r="E81" s="12"/>
      <c r="F81" s="12"/>
      <c r="G81" s="12"/>
      <c r="H81" s="12"/>
      <c r="I81" s="12"/>
      <c r="J81" s="12"/>
      <c r="K81" s="12"/>
      <c r="L81" s="12"/>
      <c r="M81" s="12"/>
      <c r="N81" s="12"/>
      <c r="O81" s="12"/>
      <c r="P81" s="12"/>
      <c r="Q81" s="12"/>
      <c r="R81" s="12"/>
      <c r="S81" s="12"/>
      <c r="T81" s="12"/>
      <c r="U81" s="12"/>
    </row>
    <row r="82" spans="2:21" ht="12.75">
      <c r="B82" s="12"/>
      <c r="C82" s="12"/>
      <c r="D82" s="12"/>
      <c r="E82" s="12"/>
      <c r="F82" s="12"/>
      <c r="G82" s="12"/>
      <c r="H82" s="12"/>
      <c r="I82" s="12"/>
      <c r="J82" s="12"/>
      <c r="K82" s="12"/>
      <c r="L82" s="12"/>
      <c r="M82" s="12"/>
      <c r="N82" s="12"/>
      <c r="O82" s="12"/>
      <c r="P82" s="12"/>
      <c r="Q82" s="12"/>
      <c r="R82" s="12"/>
      <c r="S82" s="12"/>
      <c r="T82" s="12"/>
      <c r="U82" s="12"/>
    </row>
    <row r="83" spans="2:21" ht="12.75">
      <c r="B83" s="12"/>
      <c r="C83" s="12"/>
      <c r="D83" s="12"/>
      <c r="E83" s="12"/>
      <c r="F83" s="12"/>
      <c r="G83" s="12"/>
      <c r="H83" s="12"/>
      <c r="I83" s="12"/>
      <c r="J83" s="12"/>
      <c r="K83" s="12"/>
      <c r="L83" s="12"/>
      <c r="M83" s="12"/>
      <c r="N83" s="12"/>
      <c r="O83" s="12"/>
      <c r="P83" s="12"/>
      <c r="Q83" s="12"/>
      <c r="R83" s="12"/>
      <c r="S83" s="12"/>
      <c r="T83" s="12"/>
      <c r="U83" s="12"/>
    </row>
    <row r="84" spans="2:21" ht="12.75">
      <c r="B84" s="12"/>
      <c r="C84" s="12"/>
      <c r="D84" s="12"/>
      <c r="E84" s="12"/>
      <c r="F84" s="12"/>
      <c r="G84" s="12"/>
      <c r="H84" s="12"/>
      <c r="I84" s="12"/>
      <c r="J84" s="12"/>
      <c r="K84" s="12"/>
      <c r="L84" s="12"/>
      <c r="M84" s="12"/>
      <c r="N84" s="12"/>
      <c r="O84" s="12"/>
      <c r="P84" s="12"/>
      <c r="Q84" s="12"/>
      <c r="R84" s="12"/>
      <c r="S84" s="12"/>
      <c r="T84" s="12"/>
      <c r="U84" s="12"/>
    </row>
    <row r="85" spans="2:21" ht="12.75">
      <c r="B85" s="12"/>
      <c r="C85" s="12"/>
      <c r="D85" s="12"/>
      <c r="E85" s="12"/>
      <c r="F85" s="12"/>
      <c r="G85" s="12"/>
      <c r="H85" s="12"/>
      <c r="I85" s="12"/>
      <c r="J85" s="12"/>
      <c r="K85" s="12"/>
      <c r="L85" s="12"/>
      <c r="M85" s="12"/>
      <c r="N85" s="12"/>
      <c r="O85" s="12"/>
      <c r="P85" s="12"/>
      <c r="Q85" s="12"/>
      <c r="R85" s="12"/>
      <c r="S85" s="12"/>
      <c r="T85" s="12"/>
      <c r="U85" s="12"/>
    </row>
    <row r="86" spans="2:21" ht="12.75">
      <c r="B86" s="12"/>
      <c r="C86" s="12"/>
      <c r="D86" s="12"/>
      <c r="E86" s="12"/>
      <c r="F86" s="12"/>
      <c r="G86" s="12"/>
      <c r="H86" s="12"/>
      <c r="I86" s="12"/>
      <c r="J86" s="12"/>
      <c r="K86" s="12"/>
      <c r="L86" s="12"/>
      <c r="M86" s="12"/>
      <c r="N86" s="12"/>
      <c r="O86" s="12"/>
      <c r="P86" s="12"/>
      <c r="Q86" s="12"/>
      <c r="R86" s="12"/>
      <c r="S86" s="12"/>
      <c r="T86" s="12"/>
      <c r="U86" s="12"/>
    </row>
    <row r="87" spans="2:21" ht="12.75">
      <c r="B87" s="12"/>
      <c r="C87" s="12"/>
      <c r="D87" s="12"/>
      <c r="E87" s="12"/>
      <c r="F87" s="12"/>
      <c r="G87" s="12"/>
      <c r="H87" s="12"/>
      <c r="I87" s="12"/>
      <c r="J87" s="12"/>
      <c r="K87" s="12"/>
      <c r="L87" s="12"/>
      <c r="M87" s="12"/>
      <c r="N87" s="12"/>
      <c r="O87" s="12"/>
      <c r="P87" s="12"/>
      <c r="Q87" s="12"/>
      <c r="R87" s="12"/>
      <c r="S87" s="12"/>
      <c r="T87" s="12"/>
      <c r="U87" s="12"/>
    </row>
    <row r="88" spans="2:21" ht="12.75">
      <c r="B88" s="12"/>
      <c r="C88" s="12"/>
      <c r="D88" s="12"/>
      <c r="E88" s="12"/>
      <c r="F88" s="12"/>
      <c r="G88" s="12"/>
      <c r="H88" s="12"/>
      <c r="I88" s="12"/>
      <c r="J88" s="12"/>
      <c r="K88" s="12"/>
      <c r="L88" s="12"/>
      <c r="M88" s="12"/>
      <c r="N88" s="12"/>
      <c r="O88" s="12"/>
      <c r="P88" s="12"/>
      <c r="Q88" s="12"/>
      <c r="R88" s="12"/>
      <c r="S88" s="12"/>
      <c r="T88" s="12"/>
      <c r="U88" s="12"/>
    </row>
    <row r="89" spans="2:21" ht="12.75">
      <c r="B89" s="12"/>
      <c r="C89" s="12"/>
      <c r="D89" s="12"/>
      <c r="E89" s="12"/>
      <c r="F89" s="12"/>
      <c r="G89" s="12"/>
      <c r="H89" s="12"/>
      <c r="I89" s="12"/>
      <c r="J89" s="12"/>
      <c r="K89" s="12"/>
      <c r="L89" s="12"/>
      <c r="M89" s="12"/>
      <c r="N89" s="12"/>
      <c r="O89" s="12"/>
      <c r="P89" s="12"/>
      <c r="Q89" s="12"/>
      <c r="R89" s="12"/>
      <c r="S89" s="12"/>
      <c r="T89" s="12"/>
      <c r="U89" s="12"/>
    </row>
    <row r="90" spans="2:21" ht="12.75">
      <c r="B90" s="12"/>
      <c r="C90" s="12"/>
      <c r="D90" s="12"/>
      <c r="E90" s="12"/>
      <c r="F90" s="12"/>
      <c r="G90" s="12"/>
      <c r="H90" s="12"/>
      <c r="I90" s="12"/>
      <c r="J90" s="12"/>
      <c r="K90" s="12"/>
      <c r="L90" s="12"/>
      <c r="M90" s="12"/>
      <c r="N90" s="12"/>
      <c r="O90" s="12"/>
      <c r="P90" s="12"/>
      <c r="Q90" s="12"/>
      <c r="R90" s="12"/>
      <c r="S90" s="12"/>
      <c r="T90" s="12"/>
      <c r="U90" s="12"/>
    </row>
    <row r="91" spans="2:21" ht="12.75">
      <c r="B91" s="12"/>
      <c r="C91" s="12"/>
      <c r="D91" s="12"/>
      <c r="E91" s="12"/>
      <c r="F91" s="12"/>
      <c r="G91" s="12"/>
      <c r="H91" s="12"/>
      <c r="I91" s="12"/>
      <c r="J91" s="12"/>
      <c r="K91" s="12"/>
      <c r="L91" s="12"/>
      <c r="M91" s="12"/>
      <c r="N91" s="12"/>
      <c r="O91" s="12"/>
      <c r="P91" s="12"/>
      <c r="Q91" s="12"/>
      <c r="R91" s="12"/>
      <c r="S91" s="12"/>
      <c r="T91" s="12"/>
      <c r="U91" s="12"/>
    </row>
    <row r="92" spans="2:21" ht="12.75">
      <c r="B92" s="12"/>
      <c r="C92" s="12"/>
      <c r="D92" s="12"/>
      <c r="E92" s="12"/>
      <c r="F92" s="12"/>
      <c r="G92" s="12"/>
      <c r="H92" s="12"/>
      <c r="I92" s="12"/>
      <c r="J92" s="12"/>
      <c r="K92" s="12"/>
      <c r="L92" s="12"/>
      <c r="M92" s="12"/>
      <c r="N92" s="12"/>
      <c r="O92" s="12"/>
      <c r="P92" s="12"/>
      <c r="Q92" s="12"/>
      <c r="R92" s="12"/>
      <c r="S92" s="12"/>
      <c r="T92" s="12"/>
      <c r="U92" s="12"/>
    </row>
    <row r="93" spans="2:21" ht="12.75">
      <c r="B93" s="12"/>
      <c r="C93" s="12"/>
      <c r="D93" s="12"/>
      <c r="E93" s="12"/>
      <c r="F93" s="12"/>
      <c r="G93" s="12"/>
      <c r="H93" s="12"/>
      <c r="I93" s="12"/>
      <c r="J93" s="12"/>
      <c r="K93" s="12"/>
      <c r="L93" s="12"/>
      <c r="M93" s="12"/>
      <c r="N93" s="12"/>
      <c r="O93" s="12"/>
      <c r="P93" s="12"/>
      <c r="Q93" s="12"/>
      <c r="R93" s="12"/>
      <c r="S93" s="12"/>
      <c r="T93" s="12"/>
      <c r="U93" s="12"/>
    </row>
    <row r="94" spans="2:21" ht="12.75">
      <c r="B94" s="12"/>
      <c r="C94" s="12"/>
      <c r="D94" s="12"/>
      <c r="E94" s="12"/>
      <c r="F94" s="12"/>
      <c r="G94" s="12"/>
      <c r="H94" s="12"/>
      <c r="I94" s="12"/>
      <c r="J94" s="12"/>
      <c r="K94" s="12"/>
      <c r="L94" s="12"/>
      <c r="M94" s="12"/>
      <c r="N94" s="12"/>
      <c r="O94" s="12"/>
      <c r="P94" s="12"/>
      <c r="Q94" s="12"/>
      <c r="R94" s="12"/>
      <c r="S94" s="12"/>
      <c r="T94" s="12"/>
      <c r="U94" s="12"/>
    </row>
    <row r="95" spans="2:21" ht="12.75">
      <c r="B95" s="12"/>
      <c r="C95" s="12"/>
      <c r="D95" s="12"/>
      <c r="E95" s="12"/>
      <c r="F95" s="12"/>
      <c r="G95" s="12"/>
      <c r="H95" s="12"/>
      <c r="I95" s="12"/>
      <c r="J95" s="12"/>
      <c r="K95" s="12"/>
      <c r="L95" s="12"/>
      <c r="M95" s="12"/>
      <c r="N95" s="12"/>
      <c r="O95" s="12"/>
      <c r="P95" s="12"/>
      <c r="Q95" s="12"/>
      <c r="R95" s="12"/>
      <c r="S95" s="12"/>
      <c r="T95" s="12"/>
      <c r="U95" s="12"/>
    </row>
    <row r="96" spans="2:21" ht="12.75">
      <c r="B96" s="12"/>
      <c r="C96" s="12"/>
      <c r="D96" s="12"/>
      <c r="E96" s="12"/>
      <c r="F96" s="12"/>
      <c r="G96" s="12"/>
      <c r="H96" s="12"/>
      <c r="I96" s="12"/>
      <c r="J96" s="12"/>
      <c r="K96" s="12"/>
      <c r="L96" s="12"/>
      <c r="M96" s="12"/>
      <c r="N96" s="12"/>
      <c r="O96" s="12"/>
      <c r="P96" s="12"/>
      <c r="Q96" s="12"/>
      <c r="R96" s="12"/>
      <c r="S96" s="12"/>
      <c r="T96" s="12"/>
      <c r="U96" s="12"/>
    </row>
    <row r="97" spans="2:21" ht="12.75">
      <c r="B97" s="12"/>
      <c r="C97" s="12"/>
      <c r="D97" s="12"/>
      <c r="E97" s="12"/>
      <c r="F97" s="12"/>
      <c r="G97" s="12"/>
      <c r="H97" s="12"/>
      <c r="I97" s="12"/>
      <c r="J97" s="12"/>
      <c r="K97" s="12"/>
      <c r="L97" s="12"/>
      <c r="M97" s="12"/>
      <c r="N97" s="12"/>
      <c r="O97" s="12"/>
      <c r="P97" s="12"/>
      <c r="Q97" s="12"/>
      <c r="R97" s="12"/>
      <c r="S97" s="12"/>
      <c r="T97" s="12"/>
      <c r="U97" s="12"/>
    </row>
    <row r="98" spans="2:21" ht="12.75">
      <c r="B98" s="12"/>
      <c r="C98" s="12"/>
      <c r="D98" s="12"/>
      <c r="E98" s="12"/>
      <c r="F98" s="12"/>
      <c r="G98" s="12"/>
      <c r="H98" s="12"/>
      <c r="I98" s="12"/>
      <c r="J98" s="12"/>
      <c r="K98" s="12"/>
      <c r="L98" s="12"/>
      <c r="M98" s="12"/>
      <c r="N98" s="12"/>
      <c r="O98" s="12"/>
      <c r="P98" s="12"/>
      <c r="Q98" s="12"/>
      <c r="R98" s="12"/>
      <c r="S98" s="12"/>
      <c r="T98" s="12"/>
      <c r="U98" s="12"/>
    </row>
    <row r="99" spans="2:21" ht="12.75">
      <c r="B99" s="12"/>
      <c r="C99" s="12"/>
      <c r="D99" s="12"/>
      <c r="E99" s="12"/>
      <c r="F99" s="12"/>
      <c r="G99" s="12"/>
      <c r="H99" s="12"/>
      <c r="I99" s="12"/>
      <c r="J99" s="12"/>
      <c r="K99" s="12"/>
      <c r="L99" s="12"/>
      <c r="M99" s="12"/>
      <c r="N99" s="12"/>
      <c r="O99" s="12"/>
      <c r="P99" s="12"/>
      <c r="Q99" s="12"/>
      <c r="R99" s="12"/>
      <c r="S99" s="12"/>
      <c r="T99" s="12"/>
      <c r="U99" s="12"/>
    </row>
    <row r="100" spans="2:21" ht="12.75">
      <c r="B100" s="12"/>
      <c r="C100" s="12"/>
      <c r="D100" s="12"/>
      <c r="E100" s="12"/>
      <c r="F100" s="12"/>
      <c r="G100" s="12"/>
      <c r="H100" s="12"/>
      <c r="I100" s="12"/>
      <c r="J100" s="12"/>
      <c r="K100" s="12"/>
      <c r="L100" s="12"/>
      <c r="M100" s="12"/>
      <c r="N100" s="12"/>
      <c r="O100" s="12"/>
      <c r="P100" s="12"/>
      <c r="Q100" s="12"/>
      <c r="R100" s="12"/>
      <c r="S100" s="12"/>
      <c r="T100" s="12"/>
      <c r="U100" s="12"/>
    </row>
    <row r="101" spans="2:21" ht="12.75">
      <c r="B101" s="12"/>
      <c r="C101" s="12"/>
      <c r="D101" s="12"/>
      <c r="E101" s="12"/>
      <c r="F101" s="12"/>
      <c r="G101" s="12"/>
      <c r="H101" s="12"/>
      <c r="I101" s="12"/>
      <c r="J101" s="12"/>
      <c r="K101" s="12"/>
      <c r="L101" s="12"/>
      <c r="M101" s="12"/>
      <c r="N101" s="12"/>
      <c r="O101" s="12"/>
      <c r="P101" s="12"/>
      <c r="Q101" s="12"/>
      <c r="R101" s="12"/>
      <c r="S101" s="12"/>
      <c r="T101" s="12"/>
      <c r="U101" s="12"/>
    </row>
    <row r="102" spans="2:21" ht="12.75">
      <c r="B102" s="12"/>
      <c r="C102" s="12"/>
      <c r="D102" s="12"/>
      <c r="E102" s="12"/>
      <c r="F102" s="12"/>
      <c r="G102" s="12"/>
      <c r="H102" s="12"/>
      <c r="I102" s="12"/>
      <c r="J102" s="12"/>
      <c r="K102" s="12"/>
      <c r="L102" s="12"/>
      <c r="M102" s="12"/>
      <c r="N102" s="12"/>
      <c r="O102" s="12"/>
      <c r="P102" s="12"/>
      <c r="Q102" s="12"/>
      <c r="R102" s="12"/>
      <c r="S102" s="12"/>
      <c r="T102" s="12"/>
      <c r="U102" s="12"/>
    </row>
    <row r="103" spans="2:21" ht="12.75">
      <c r="B103" s="12"/>
      <c r="C103" s="12"/>
      <c r="D103" s="12"/>
      <c r="E103" s="12"/>
      <c r="F103" s="12"/>
      <c r="G103" s="12"/>
      <c r="H103" s="12"/>
      <c r="I103" s="12"/>
      <c r="J103" s="12"/>
      <c r="K103" s="12"/>
      <c r="L103" s="12"/>
      <c r="M103" s="12"/>
      <c r="N103" s="12"/>
      <c r="O103" s="12"/>
      <c r="P103" s="12"/>
      <c r="Q103" s="12"/>
      <c r="R103" s="12"/>
      <c r="S103" s="12"/>
      <c r="T103" s="12"/>
      <c r="U103" s="12"/>
    </row>
    <row r="104" spans="2:21" ht="12.75">
      <c r="B104" s="12"/>
      <c r="C104" s="12"/>
      <c r="D104" s="12"/>
      <c r="E104" s="12"/>
      <c r="F104" s="12"/>
      <c r="G104" s="12"/>
      <c r="H104" s="12"/>
      <c r="I104" s="12"/>
      <c r="J104" s="12"/>
      <c r="K104" s="12"/>
      <c r="L104" s="12"/>
      <c r="M104" s="12"/>
      <c r="N104" s="12"/>
      <c r="O104" s="12"/>
      <c r="P104" s="12"/>
      <c r="Q104" s="12"/>
      <c r="R104" s="12"/>
      <c r="S104" s="12"/>
      <c r="T104" s="12"/>
      <c r="U104" s="12"/>
    </row>
    <row r="105" spans="2:21" ht="12.75">
      <c r="B105" s="12"/>
      <c r="C105" s="12"/>
      <c r="D105" s="12"/>
      <c r="E105" s="12"/>
      <c r="F105" s="12"/>
      <c r="G105" s="12"/>
      <c r="H105" s="12"/>
      <c r="I105" s="12"/>
      <c r="J105" s="12"/>
      <c r="K105" s="12"/>
      <c r="L105" s="12"/>
      <c r="M105" s="12"/>
      <c r="N105" s="12"/>
      <c r="O105" s="12"/>
      <c r="P105" s="12"/>
      <c r="Q105" s="12"/>
      <c r="R105" s="12"/>
      <c r="S105" s="12"/>
      <c r="T105" s="12"/>
      <c r="U105" s="12"/>
    </row>
    <row r="106" spans="2:21" ht="12.75">
      <c r="B106" s="12"/>
      <c r="C106" s="12"/>
      <c r="D106" s="12"/>
      <c r="E106" s="12"/>
      <c r="F106" s="12"/>
      <c r="G106" s="12"/>
      <c r="H106" s="12"/>
      <c r="I106" s="12"/>
      <c r="J106" s="12"/>
      <c r="K106" s="12"/>
      <c r="L106" s="12"/>
      <c r="M106" s="12"/>
      <c r="N106" s="12"/>
      <c r="O106" s="12"/>
      <c r="P106" s="12"/>
      <c r="Q106" s="12"/>
      <c r="R106" s="12"/>
      <c r="S106" s="12"/>
      <c r="T106" s="12"/>
      <c r="U106" s="12"/>
    </row>
    <row r="107" spans="2:21" ht="12.75">
      <c r="B107" s="12"/>
      <c r="C107" s="12"/>
      <c r="D107" s="12"/>
      <c r="E107" s="12"/>
      <c r="F107" s="12"/>
      <c r="G107" s="12"/>
      <c r="H107" s="12"/>
      <c r="I107" s="12"/>
      <c r="J107" s="12"/>
      <c r="K107" s="12"/>
      <c r="L107" s="12"/>
      <c r="M107" s="12"/>
      <c r="N107" s="12"/>
      <c r="O107" s="12"/>
      <c r="P107" s="12"/>
      <c r="Q107" s="12"/>
      <c r="R107" s="12"/>
      <c r="S107" s="12"/>
      <c r="T107" s="12"/>
      <c r="U107" s="12"/>
    </row>
    <row r="108" spans="2:21" ht="12.75">
      <c r="B108" s="12"/>
      <c r="C108" s="12"/>
      <c r="D108" s="12"/>
      <c r="E108" s="12"/>
      <c r="F108" s="12"/>
      <c r="G108" s="12"/>
      <c r="H108" s="12"/>
      <c r="I108" s="12"/>
      <c r="J108" s="12"/>
      <c r="K108" s="12"/>
      <c r="L108" s="12"/>
      <c r="M108" s="12"/>
      <c r="N108" s="12"/>
      <c r="O108" s="12"/>
      <c r="P108" s="12"/>
      <c r="Q108" s="12"/>
      <c r="R108" s="12"/>
      <c r="S108" s="12"/>
      <c r="T108" s="12"/>
      <c r="U108" s="12"/>
    </row>
    <row r="109" spans="2:21" ht="12.75">
      <c r="B109" s="12"/>
      <c r="C109" s="12"/>
      <c r="D109" s="12"/>
      <c r="E109" s="12"/>
      <c r="F109" s="12"/>
      <c r="G109" s="12"/>
      <c r="H109" s="12"/>
      <c r="I109" s="12"/>
      <c r="J109" s="12"/>
      <c r="K109" s="12"/>
      <c r="L109" s="12"/>
      <c r="M109" s="12"/>
      <c r="N109" s="12"/>
      <c r="O109" s="12"/>
      <c r="P109" s="12"/>
      <c r="Q109" s="12"/>
      <c r="R109" s="12"/>
      <c r="S109" s="12"/>
      <c r="T109" s="12"/>
      <c r="U109" s="12"/>
    </row>
    <row r="110" spans="2:21" ht="12.75">
      <c r="B110" s="12"/>
      <c r="C110" s="12"/>
      <c r="D110" s="12"/>
      <c r="E110" s="12"/>
      <c r="F110" s="12"/>
      <c r="G110" s="12"/>
      <c r="H110" s="12"/>
      <c r="I110" s="12"/>
      <c r="J110" s="12"/>
      <c r="K110" s="12"/>
      <c r="L110" s="12"/>
      <c r="M110" s="12"/>
      <c r="N110" s="12"/>
      <c r="O110" s="12"/>
      <c r="P110" s="12"/>
      <c r="Q110" s="12"/>
      <c r="R110" s="12"/>
      <c r="S110" s="12"/>
      <c r="T110" s="12"/>
      <c r="U110" s="12"/>
    </row>
    <row r="111" spans="2:21" ht="12.75">
      <c r="B111" s="12"/>
      <c r="C111" s="12"/>
      <c r="D111" s="12"/>
      <c r="E111" s="12"/>
      <c r="F111" s="12"/>
      <c r="G111" s="12"/>
      <c r="H111" s="12"/>
      <c r="I111" s="12"/>
      <c r="J111" s="12"/>
      <c r="K111" s="12"/>
      <c r="L111" s="12"/>
      <c r="M111" s="12"/>
      <c r="N111" s="12"/>
      <c r="O111" s="12"/>
      <c r="P111" s="12"/>
      <c r="Q111" s="12"/>
      <c r="R111" s="12"/>
      <c r="S111" s="12"/>
      <c r="T111" s="12"/>
      <c r="U111" s="12"/>
    </row>
    <row r="112" spans="2:21" ht="12.75">
      <c r="B112" s="12"/>
      <c r="C112" s="12"/>
      <c r="D112" s="12"/>
      <c r="E112" s="12"/>
      <c r="F112" s="12"/>
      <c r="G112" s="12"/>
      <c r="H112" s="12"/>
      <c r="I112" s="12"/>
      <c r="J112" s="12"/>
      <c r="K112" s="12"/>
      <c r="L112" s="12"/>
      <c r="M112" s="12"/>
      <c r="N112" s="12"/>
      <c r="O112" s="12"/>
      <c r="P112" s="12"/>
      <c r="Q112" s="12"/>
      <c r="R112" s="12"/>
      <c r="S112" s="12"/>
      <c r="T112" s="12"/>
      <c r="U112" s="12"/>
    </row>
    <row r="113" spans="2:21" ht="12.75">
      <c r="B113" s="12"/>
      <c r="C113" s="12"/>
      <c r="D113" s="12"/>
      <c r="E113" s="12"/>
      <c r="F113" s="12"/>
      <c r="G113" s="12"/>
      <c r="H113" s="12"/>
      <c r="I113" s="12"/>
      <c r="J113" s="12"/>
      <c r="K113" s="12"/>
      <c r="L113" s="12"/>
      <c r="M113" s="12"/>
      <c r="N113" s="12"/>
      <c r="O113" s="12"/>
      <c r="P113" s="12"/>
      <c r="Q113" s="12"/>
      <c r="R113" s="12"/>
      <c r="S113" s="12"/>
      <c r="T113" s="12"/>
      <c r="U113" s="12"/>
    </row>
    <row r="114" spans="2:21" ht="12.75">
      <c r="B114" s="12"/>
      <c r="C114" s="12"/>
      <c r="D114" s="12"/>
      <c r="E114" s="12"/>
      <c r="F114" s="12"/>
      <c r="G114" s="12"/>
      <c r="H114" s="12"/>
      <c r="I114" s="12"/>
      <c r="J114" s="12"/>
      <c r="K114" s="12"/>
      <c r="L114" s="12"/>
      <c r="M114" s="12"/>
      <c r="N114" s="12"/>
      <c r="O114" s="12"/>
      <c r="P114" s="12"/>
      <c r="Q114" s="12"/>
      <c r="R114" s="12"/>
      <c r="S114" s="12"/>
      <c r="T114" s="12"/>
      <c r="U114" s="12"/>
    </row>
    <row r="115" spans="2:21" ht="12.75">
      <c r="B115" s="12"/>
      <c r="C115" s="12"/>
      <c r="D115" s="12"/>
      <c r="E115" s="12"/>
      <c r="F115" s="12"/>
      <c r="G115" s="12"/>
      <c r="H115" s="12"/>
      <c r="I115" s="12"/>
      <c r="J115" s="12"/>
      <c r="K115" s="12"/>
      <c r="L115" s="12"/>
      <c r="M115" s="12"/>
      <c r="N115" s="12"/>
      <c r="O115" s="12"/>
      <c r="P115" s="12"/>
      <c r="Q115" s="12"/>
      <c r="R115" s="12"/>
      <c r="S115" s="12"/>
      <c r="T115" s="12"/>
      <c r="U115" s="12"/>
    </row>
    <row r="116" spans="2:21" ht="12.75">
      <c r="B116" s="12"/>
      <c r="C116" s="12"/>
      <c r="D116" s="12"/>
      <c r="E116" s="12"/>
      <c r="F116" s="12"/>
      <c r="G116" s="12"/>
      <c r="H116" s="12"/>
      <c r="I116" s="12"/>
      <c r="J116" s="12"/>
      <c r="K116" s="12"/>
      <c r="L116" s="12"/>
      <c r="M116" s="12"/>
      <c r="N116" s="12"/>
      <c r="O116" s="12"/>
      <c r="P116" s="12"/>
      <c r="Q116" s="12"/>
      <c r="R116" s="12"/>
      <c r="S116" s="12"/>
      <c r="T116" s="12"/>
      <c r="U116" s="12"/>
    </row>
    <row r="117" spans="2:21" ht="12.75">
      <c r="B117" s="12"/>
      <c r="C117" s="12"/>
      <c r="D117" s="12"/>
      <c r="E117" s="12"/>
      <c r="F117" s="12"/>
      <c r="G117" s="12"/>
      <c r="H117" s="12"/>
      <c r="I117" s="12"/>
      <c r="J117" s="12"/>
      <c r="K117" s="12"/>
      <c r="L117" s="12"/>
      <c r="M117" s="12"/>
      <c r="N117" s="12"/>
      <c r="O117" s="12"/>
      <c r="P117" s="12"/>
      <c r="Q117" s="12"/>
      <c r="R117" s="12"/>
      <c r="S117" s="12"/>
      <c r="T117" s="12"/>
      <c r="U117" s="12"/>
    </row>
    <row r="118" spans="2:21" ht="12.75">
      <c r="B118" s="12"/>
      <c r="C118" s="12"/>
      <c r="D118" s="12"/>
      <c r="E118" s="12"/>
      <c r="F118" s="12"/>
      <c r="G118" s="12"/>
      <c r="H118" s="12"/>
      <c r="I118" s="12"/>
      <c r="J118" s="12"/>
      <c r="K118" s="12"/>
      <c r="L118" s="12"/>
      <c r="M118" s="12"/>
      <c r="N118" s="12"/>
      <c r="O118" s="12"/>
      <c r="P118" s="12"/>
      <c r="Q118" s="12"/>
      <c r="R118" s="12"/>
      <c r="S118" s="12"/>
      <c r="T118" s="12"/>
      <c r="U118" s="12"/>
    </row>
    <row r="119" spans="2:21" ht="12.75">
      <c r="B119" s="12"/>
      <c r="C119" s="12"/>
      <c r="D119" s="12"/>
      <c r="E119" s="12"/>
      <c r="F119" s="12"/>
      <c r="G119" s="12"/>
      <c r="H119" s="12"/>
      <c r="I119" s="12"/>
      <c r="J119" s="12"/>
      <c r="K119" s="12"/>
      <c r="L119" s="12"/>
      <c r="M119" s="12"/>
      <c r="N119" s="12"/>
      <c r="O119" s="12"/>
      <c r="P119" s="12"/>
      <c r="Q119" s="12"/>
      <c r="R119" s="12"/>
      <c r="S119" s="12"/>
      <c r="T119" s="12"/>
      <c r="U119" s="12"/>
    </row>
    <row r="120" spans="2:21" ht="12.75">
      <c r="B120" s="12"/>
      <c r="C120" s="12"/>
      <c r="D120" s="12"/>
      <c r="E120" s="12"/>
      <c r="F120" s="12"/>
      <c r="G120" s="12"/>
      <c r="H120" s="12"/>
      <c r="I120" s="12"/>
      <c r="J120" s="12"/>
      <c r="K120" s="12"/>
      <c r="L120" s="12"/>
      <c r="M120" s="12"/>
      <c r="N120" s="12"/>
      <c r="O120" s="12"/>
      <c r="P120" s="12"/>
      <c r="Q120" s="12"/>
      <c r="R120" s="12"/>
      <c r="S120" s="12"/>
      <c r="T120" s="12"/>
      <c r="U120" s="12"/>
    </row>
    <row r="121" spans="2:21" ht="12.75">
      <c r="B121" s="12"/>
      <c r="C121" s="12"/>
      <c r="D121" s="12"/>
      <c r="E121" s="12"/>
      <c r="F121" s="12"/>
      <c r="G121" s="12"/>
      <c r="H121" s="12"/>
      <c r="I121" s="12"/>
      <c r="J121" s="12"/>
      <c r="K121" s="12"/>
      <c r="L121" s="12"/>
      <c r="M121" s="12"/>
      <c r="N121" s="12"/>
      <c r="O121" s="12"/>
      <c r="P121" s="12"/>
      <c r="Q121" s="12"/>
      <c r="R121" s="12"/>
      <c r="S121" s="12"/>
      <c r="T121" s="12"/>
      <c r="U121" s="12"/>
    </row>
    <row r="122" spans="2:21" ht="12.75">
      <c r="B122" s="12"/>
      <c r="C122" s="12"/>
      <c r="D122" s="12"/>
      <c r="E122" s="12"/>
      <c r="F122" s="12"/>
      <c r="G122" s="12"/>
      <c r="H122" s="12"/>
      <c r="I122" s="12"/>
      <c r="J122" s="12"/>
      <c r="K122" s="12"/>
      <c r="L122" s="12"/>
      <c r="M122" s="12"/>
      <c r="N122" s="12"/>
      <c r="O122" s="12"/>
      <c r="P122" s="12"/>
      <c r="Q122" s="12"/>
      <c r="R122" s="12"/>
      <c r="S122" s="12"/>
      <c r="T122" s="12"/>
      <c r="U122" s="12"/>
    </row>
    <row r="123" spans="2:21" ht="12.75">
      <c r="B123" s="12"/>
      <c r="C123" s="12"/>
      <c r="D123" s="12"/>
      <c r="E123" s="12"/>
      <c r="F123" s="12"/>
      <c r="G123" s="12"/>
      <c r="H123" s="12"/>
      <c r="I123" s="12"/>
      <c r="J123" s="12"/>
      <c r="K123" s="12"/>
      <c r="L123" s="12"/>
      <c r="M123" s="12"/>
      <c r="N123" s="12"/>
      <c r="O123" s="12"/>
      <c r="P123" s="12"/>
      <c r="Q123" s="12"/>
      <c r="R123" s="12"/>
      <c r="S123" s="12"/>
      <c r="T123" s="12"/>
      <c r="U123" s="12"/>
    </row>
    <row r="124" spans="2:21" ht="12.75">
      <c r="B124" s="12"/>
      <c r="C124" s="12"/>
      <c r="D124" s="12"/>
      <c r="E124" s="12"/>
      <c r="F124" s="12"/>
      <c r="G124" s="12"/>
      <c r="H124" s="12"/>
      <c r="I124" s="12"/>
      <c r="J124" s="12"/>
      <c r="K124" s="12"/>
      <c r="L124" s="12"/>
      <c r="M124" s="12"/>
      <c r="N124" s="12"/>
      <c r="O124" s="12"/>
      <c r="P124" s="12"/>
      <c r="Q124" s="12"/>
      <c r="R124" s="12"/>
      <c r="S124" s="12"/>
      <c r="T124" s="12"/>
      <c r="U124" s="12"/>
    </row>
    <row r="125" spans="2:21" ht="12.75">
      <c r="B125" s="12"/>
      <c r="C125" s="12"/>
      <c r="D125" s="12"/>
      <c r="E125" s="12"/>
      <c r="F125" s="12"/>
      <c r="G125" s="12"/>
      <c r="H125" s="12"/>
      <c r="I125" s="12"/>
      <c r="J125" s="12"/>
      <c r="K125" s="12"/>
      <c r="L125" s="12"/>
      <c r="M125" s="12"/>
      <c r="N125" s="12"/>
      <c r="O125" s="12"/>
      <c r="P125" s="12"/>
      <c r="Q125" s="12"/>
      <c r="R125" s="12"/>
      <c r="S125" s="12"/>
      <c r="T125" s="12"/>
      <c r="U125" s="12"/>
    </row>
    <row r="126" spans="2:21" ht="12.75">
      <c r="B126" s="12"/>
      <c r="C126" s="12"/>
      <c r="D126" s="12"/>
      <c r="E126" s="12"/>
      <c r="F126" s="12"/>
      <c r="G126" s="12"/>
      <c r="H126" s="12"/>
      <c r="I126" s="12"/>
      <c r="J126" s="12"/>
      <c r="K126" s="12"/>
      <c r="L126" s="12"/>
      <c r="M126" s="12"/>
      <c r="N126" s="12"/>
      <c r="O126" s="12"/>
      <c r="P126" s="12"/>
      <c r="Q126" s="12"/>
      <c r="R126" s="12"/>
      <c r="S126" s="12"/>
      <c r="T126" s="12"/>
      <c r="U126" s="12"/>
    </row>
    <row r="127" spans="2:21" ht="12.75">
      <c r="B127" s="12"/>
      <c r="C127" s="12"/>
      <c r="D127" s="12"/>
      <c r="E127" s="12"/>
      <c r="F127" s="12"/>
      <c r="G127" s="12"/>
      <c r="H127" s="12"/>
      <c r="I127" s="12"/>
      <c r="J127" s="12"/>
      <c r="K127" s="12"/>
      <c r="L127" s="12"/>
      <c r="M127" s="12"/>
      <c r="N127" s="12"/>
      <c r="O127" s="12"/>
      <c r="P127" s="12"/>
      <c r="Q127" s="12"/>
      <c r="R127" s="12"/>
      <c r="S127" s="12"/>
      <c r="T127" s="12"/>
      <c r="U127" s="12"/>
    </row>
    <row r="128" spans="2:21" ht="12.75">
      <c r="B128" s="12"/>
      <c r="C128" s="12"/>
      <c r="D128" s="12"/>
      <c r="E128" s="12"/>
      <c r="F128" s="12"/>
      <c r="G128" s="12"/>
      <c r="H128" s="12"/>
      <c r="I128" s="12"/>
      <c r="J128" s="12"/>
      <c r="K128" s="12"/>
      <c r="L128" s="12"/>
      <c r="M128" s="12"/>
      <c r="N128" s="12"/>
      <c r="O128" s="12"/>
      <c r="P128" s="12"/>
      <c r="Q128" s="12"/>
      <c r="R128" s="12"/>
      <c r="S128" s="12"/>
      <c r="T128" s="12"/>
      <c r="U128" s="12"/>
    </row>
    <row r="129" spans="2:21" ht="12.75">
      <c r="B129" s="12"/>
      <c r="C129" s="12"/>
      <c r="D129" s="12"/>
      <c r="E129" s="12"/>
      <c r="F129" s="12"/>
      <c r="G129" s="12"/>
      <c r="H129" s="12"/>
      <c r="I129" s="12"/>
      <c r="J129" s="12"/>
      <c r="K129" s="12"/>
      <c r="L129" s="12"/>
      <c r="M129" s="12"/>
      <c r="N129" s="12"/>
      <c r="O129" s="12"/>
      <c r="P129" s="12"/>
      <c r="Q129" s="12"/>
      <c r="R129" s="12"/>
      <c r="S129" s="12"/>
      <c r="T129" s="12"/>
      <c r="U129" s="12"/>
    </row>
    <row r="130" spans="2:21" ht="12.75">
      <c r="B130" s="12"/>
      <c r="C130" s="12"/>
      <c r="D130" s="12"/>
      <c r="E130" s="12"/>
      <c r="F130" s="12"/>
      <c r="G130" s="12"/>
      <c r="H130" s="12"/>
      <c r="I130" s="12"/>
      <c r="J130" s="12"/>
      <c r="K130" s="12"/>
      <c r="L130" s="12"/>
      <c r="M130" s="12"/>
      <c r="N130" s="12"/>
      <c r="O130" s="12"/>
      <c r="P130" s="12"/>
      <c r="Q130" s="12"/>
      <c r="R130" s="12"/>
      <c r="S130" s="12"/>
      <c r="T130" s="12"/>
      <c r="U130" s="12"/>
    </row>
    <row r="131" spans="2:21" ht="12.75">
      <c r="B131" s="12"/>
      <c r="C131" s="12"/>
      <c r="D131" s="12"/>
      <c r="E131" s="12"/>
      <c r="F131" s="12"/>
      <c r="G131" s="12"/>
      <c r="H131" s="12"/>
      <c r="I131" s="12"/>
      <c r="J131" s="12"/>
      <c r="K131" s="12"/>
      <c r="L131" s="12"/>
      <c r="M131" s="12"/>
      <c r="N131" s="12"/>
      <c r="O131" s="12"/>
      <c r="P131" s="12"/>
      <c r="Q131" s="12"/>
      <c r="R131" s="12"/>
      <c r="S131" s="12"/>
      <c r="T131" s="12"/>
      <c r="U131" s="12"/>
    </row>
    <row r="132" spans="2:21" ht="12.75">
      <c r="B132" s="12"/>
      <c r="C132" s="12"/>
      <c r="D132" s="12"/>
      <c r="E132" s="12"/>
      <c r="F132" s="12"/>
      <c r="G132" s="12"/>
      <c r="H132" s="12"/>
      <c r="I132" s="12"/>
      <c r="J132" s="12"/>
      <c r="K132" s="12"/>
      <c r="L132" s="12"/>
      <c r="M132" s="12"/>
      <c r="N132" s="12"/>
      <c r="O132" s="12"/>
      <c r="P132" s="12"/>
      <c r="Q132" s="12"/>
      <c r="R132" s="12"/>
      <c r="S132" s="12"/>
      <c r="T132" s="12"/>
      <c r="U132" s="12"/>
    </row>
    <row r="133" spans="2:21" ht="12.75">
      <c r="B133" s="12"/>
      <c r="C133" s="12"/>
      <c r="D133" s="12"/>
      <c r="E133" s="12"/>
      <c r="F133" s="12"/>
      <c r="G133" s="12"/>
      <c r="H133" s="12"/>
      <c r="I133" s="12"/>
      <c r="J133" s="12"/>
      <c r="K133" s="12"/>
      <c r="L133" s="12"/>
      <c r="M133" s="12"/>
      <c r="N133" s="12"/>
      <c r="O133" s="12"/>
      <c r="P133" s="12"/>
      <c r="Q133" s="12"/>
      <c r="R133" s="12"/>
      <c r="S133" s="12"/>
      <c r="T133" s="12"/>
      <c r="U133" s="12"/>
    </row>
    <row r="134" spans="2:21" ht="12.75">
      <c r="B134" s="12"/>
      <c r="C134" s="12"/>
      <c r="D134" s="12"/>
      <c r="E134" s="12"/>
      <c r="F134" s="12"/>
      <c r="G134" s="12"/>
      <c r="H134" s="12"/>
      <c r="I134" s="12"/>
      <c r="J134" s="12"/>
      <c r="K134" s="12"/>
      <c r="L134" s="12"/>
      <c r="M134" s="12"/>
      <c r="N134" s="12"/>
      <c r="O134" s="12"/>
      <c r="P134" s="12"/>
      <c r="Q134" s="12"/>
      <c r="R134" s="12"/>
      <c r="S134" s="12"/>
      <c r="T134" s="12"/>
      <c r="U134" s="12"/>
    </row>
    <row r="135" spans="2:21" ht="12.75">
      <c r="B135" s="12"/>
      <c r="C135" s="12"/>
      <c r="D135" s="12"/>
      <c r="E135" s="12"/>
      <c r="F135" s="12"/>
      <c r="G135" s="12"/>
      <c r="H135" s="12"/>
      <c r="I135" s="12"/>
      <c r="J135" s="12"/>
      <c r="K135" s="12"/>
      <c r="L135" s="12"/>
      <c r="M135" s="12"/>
      <c r="N135" s="12"/>
      <c r="O135" s="12"/>
      <c r="P135" s="12"/>
      <c r="Q135" s="12"/>
      <c r="R135" s="12"/>
      <c r="S135" s="12"/>
      <c r="T135" s="12"/>
      <c r="U135" s="12"/>
    </row>
    <row r="136" spans="2:21" ht="12.75">
      <c r="B136" s="12"/>
      <c r="C136" s="12"/>
      <c r="D136" s="12"/>
      <c r="E136" s="12"/>
      <c r="F136" s="12"/>
      <c r="G136" s="12"/>
      <c r="H136" s="12"/>
      <c r="I136" s="12"/>
      <c r="J136" s="12"/>
      <c r="K136" s="12"/>
      <c r="L136" s="12"/>
      <c r="M136" s="12"/>
      <c r="N136" s="12"/>
      <c r="O136" s="12"/>
      <c r="P136" s="12"/>
      <c r="Q136" s="12"/>
      <c r="R136" s="12"/>
      <c r="S136" s="12"/>
      <c r="T136" s="12"/>
      <c r="U136" s="12"/>
    </row>
    <row r="137" spans="2:21" ht="12.75">
      <c r="B137" s="12"/>
      <c r="C137" s="12"/>
      <c r="D137" s="12"/>
      <c r="E137" s="12"/>
      <c r="F137" s="12"/>
      <c r="G137" s="12"/>
      <c r="H137" s="12"/>
      <c r="I137" s="12"/>
      <c r="J137" s="12"/>
      <c r="K137" s="12"/>
      <c r="L137" s="12"/>
      <c r="M137" s="12"/>
      <c r="N137" s="12"/>
      <c r="O137" s="12"/>
      <c r="P137" s="12"/>
      <c r="Q137" s="12"/>
      <c r="R137" s="12"/>
      <c r="S137" s="12"/>
      <c r="T137" s="12"/>
      <c r="U137" s="12"/>
    </row>
    <row r="138" spans="2:21" ht="12.75">
      <c r="B138" s="12"/>
      <c r="C138" s="12"/>
      <c r="D138" s="12"/>
      <c r="E138" s="12"/>
      <c r="F138" s="12"/>
      <c r="G138" s="12"/>
      <c r="H138" s="12"/>
      <c r="I138" s="12"/>
      <c r="J138" s="12"/>
      <c r="K138" s="12"/>
      <c r="L138" s="12"/>
      <c r="M138" s="12"/>
      <c r="N138" s="12"/>
      <c r="O138" s="12"/>
      <c r="P138" s="12"/>
      <c r="Q138" s="12"/>
      <c r="R138" s="12"/>
      <c r="S138" s="12"/>
      <c r="T138" s="12"/>
      <c r="U138" s="12"/>
    </row>
    <row r="139" spans="2:21" ht="12.75">
      <c r="B139" s="12"/>
      <c r="C139" s="12"/>
      <c r="D139" s="12"/>
      <c r="E139" s="12"/>
      <c r="F139" s="12"/>
      <c r="G139" s="12"/>
      <c r="H139" s="12"/>
      <c r="I139" s="12"/>
      <c r="J139" s="12"/>
      <c r="K139" s="12"/>
      <c r="L139" s="12"/>
      <c r="M139" s="12"/>
      <c r="N139" s="12"/>
      <c r="O139" s="12"/>
      <c r="P139" s="12"/>
      <c r="Q139" s="12"/>
      <c r="R139" s="12"/>
      <c r="S139" s="12"/>
      <c r="T139" s="12"/>
      <c r="U139" s="12"/>
    </row>
    <row r="140" spans="2:21" ht="12.75">
      <c r="B140" s="12"/>
      <c r="C140" s="12"/>
      <c r="D140" s="12"/>
      <c r="E140" s="12"/>
      <c r="F140" s="12"/>
      <c r="G140" s="12"/>
      <c r="H140" s="12"/>
      <c r="I140" s="12"/>
      <c r="J140" s="12"/>
      <c r="K140" s="12"/>
      <c r="L140" s="12"/>
      <c r="M140" s="12"/>
      <c r="N140" s="12"/>
      <c r="O140" s="12"/>
      <c r="P140" s="12"/>
      <c r="Q140" s="12"/>
      <c r="R140" s="12"/>
      <c r="S140" s="12"/>
      <c r="T140" s="12"/>
      <c r="U140" s="12"/>
    </row>
    <row r="141" spans="2:21" ht="12.75">
      <c r="B141" s="12"/>
      <c r="C141" s="12"/>
      <c r="D141" s="12"/>
      <c r="E141" s="12"/>
      <c r="F141" s="12"/>
      <c r="G141" s="12"/>
      <c r="H141" s="12"/>
      <c r="I141" s="12"/>
      <c r="J141" s="12"/>
      <c r="K141" s="12"/>
      <c r="L141" s="12"/>
      <c r="M141" s="12"/>
      <c r="N141" s="12"/>
      <c r="O141" s="12"/>
      <c r="P141" s="12"/>
      <c r="Q141" s="12"/>
      <c r="R141" s="12"/>
      <c r="S141" s="12"/>
      <c r="T141" s="12"/>
      <c r="U141" s="12"/>
    </row>
    <row r="142" spans="2:21" ht="12.75">
      <c r="B142" s="12"/>
      <c r="C142" s="12"/>
      <c r="D142" s="12"/>
      <c r="E142" s="12"/>
      <c r="F142" s="12"/>
      <c r="G142" s="12"/>
      <c r="H142" s="12"/>
      <c r="I142" s="12"/>
      <c r="J142" s="12"/>
      <c r="K142" s="12"/>
      <c r="L142" s="12"/>
      <c r="M142" s="12"/>
      <c r="N142" s="12"/>
      <c r="O142" s="12"/>
      <c r="P142" s="12"/>
      <c r="Q142" s="12"/>
      <c r="R142" s="12"/>
      <c r="S142" s="12"/>
      <c r="T142" s="12"/>
      <c r="U142" s="12"/>
    </row>
    <row r="143" spans="2:21" ht="12.75">
      <c r="B143" s="12"/>
      <c r="C143" s="12"/>
      <c r="D143" s="12"/>
      <c r="E143" s="12"/>
      <c r="F143" s="12"/>
      <c r="G143" s="12"/>
      <c r="H143" s="12"/>
      <c r="I143" s="12"/>
      <c r="J143" s="12"/>
      <c r="K143" s="12"/>
      <c r="L143" s="12"/>
      <c r="M143" s="12"/>
      <c r="N143" s="12"/>
      <c r="O143" s="12"/>
      <c r="P143" s="12"/>
      <c r="Q143" s="12"/>
      <c r="R143" s="12"/>
      <c r="S143" s="12"/>
      <c r="T143" s="12"/>
      <c r="U143" s="12"/>
    </row>
    <row r="144" spans="2:21" ht="12.75">
      <c r="B144" s="12"/>
      <c r="C144" s="12"/>
      <c r="D144" s="12"/>
      <c r="E144" s="12"/>
      <c r="F144" s="12"/>
      <c r="G144" s="12"/>
      <c r="H144" s="12"/>
      <c r="I144" s="12"/>
      <c r="J144" s="12"/>
      <c r="K144" s="12"/>
      <c r="L144" s="12"/>
      <c r="M144" s="12"/>
      <c r="N144" s="12"/>
      <c r="O144" s="12"/>
      <c r="P144" s="12"/>
      <c r="Q144" s="12"/>
      <c r="R144" s="12"/>
      <c r="S144" s="12"/>
      <c r="T144" s="12"/>
      <c r="U144" s="12"/>
    </row>
    <row r="145" spans="2:21" ht="12.75">
      <c r="B145" s="12"/>
      <c r="C145" s="12"/>
      <c r="D145" s="12"/>
      <c r="E145" s="12"/>
      <c r="F145" s="12"/>
      <c r="G145" s="12"/>
      <c r="H145" s="12"/>
      <c r="I145" s="12"/>
      <c r="J145" s="12"/>
      <c r="K145" s="12"/>
      <c r="L145" s="12"/>
      <c r="M145" s="12"/>
      <c r="N145" s="12"/>
      <c r="O145" s="12"/>
      <c r="P145" s="12"/>
      <c r="Q145" s="12"/>
      <c r="R145" s="12"/>
      <c r="S145" s="12"/>
      <c r="T145" s="12"/>
      <c r="U145" s="12"/>
    </row>
    <row r="146" spans="2:21" ht="12.75">
      <c r="B146" s="12"/>
      <c r="C146" s="12"/>
      <c r="D146" s="12"/>
      <c r="E146" s="12"/>
      <c r="F146" s="12"/>
      <c r="G146" s="12"/>
      <c r="H146" s="12"/>
      <c r="I146" s="12"/>
      <c r="J146" s="12"/>
      <c r="K146" s="12"/>
      <c r="L146" s="12"/>
      <c r="M146" s="12"/>
      <c r="N146" s="12"/>
      <c r="O146" s="12"/>
      <c r="P146" s="12"/>
      <c r="Q146" s="12"/>
      <c r="R146" s="12"/>
      <c r="S146" s="12"/>
      <c r="T146" s="12"/>
      <c r="U146" s="12"/>
    </row>
    <row r="147" spans="2:21" ht="12.75">
      <c r="B147" s="12"/>
      <c r="C147" s="12"/>
      <c r="D147" s="12"/>
      <c r="E147" s="12"/>
      <c r="F147" s="12"/>
      <c r="G147" s="12"/>
      <c r="H147" s="12"/>
      <c r="I147" s="12"/>
      <c r="J147" s="12"/>
      <c r="K147" s="12"/>
      <c r="L147" s="12"/>
      <c r="M147" s="12"/>
      <c r="N147" s="12"/>
      <c r="O147" s="12"/>
      <c r="P147" s="12"/>
      <c r="Q147" s="12"/>
      <c r="R147" s="12"/>
      <c r="S147" s="12"/>
      <c r="T147" s="12"/>
      <c r="U147" s="12"/>
    </row>
    <row r="148" spans="2:21" ht="12.75">
      <c r="B148" s="12"/>
      <c r="C148" s="12"/>
      <c r="D148" s="12"/>
      <c r="E148" s="12"/>
      <c r="F148" s="12"/>
      <c r="G148" s="12"/>
      <c r="H148" s="12"/>
      <c r="I148" s="12"/>
      <c r="J148" s="12"/>
      <c r="K148" s="12"/>
      <c r="L148" s="12"/>
      <c r="M148" s="12"/>
      <c r="N148" s="12"/>
      <c r="O148" s="12"/>
      <c r="P148" s="12"/>
      <c r="Q148" s="12"/>
      <c r="R148" s="12"/>
      <c r="S148" s="12"/>
      <c r="T148" s="12"/>
      <c r="U148" s="12"/>
    </row>
    <row r="149" spans="2:21" ht="12.75">
      <c r="B149" s="12"/>
      <c r="C149" s="12"/>
      <c r="D149" s="12"/>
      <c r="E149" s="12"/>
      <c r="F149" s="12"/>
      <c r="G149" s="12"/>
      <c r="H149" s="12"/>
      <c r="I149" s="12"/>
      <c r="J149" s="12"/>
      <c r="K149" s="12"/>
      <c r="L149" s="12"/>
      <c r="M149" s="12"/>
      <c r="N149" s="12"/>
      <c r="O149" s="12"/>
      <c r="P149" s="12"/>
      <c r="Q149" s="12"/>
      <c r="R149" s="12"/>
      <c r="S149" s="12"/>
      <c r="T149" s="12"/>
      <c r="U149" s="12"/>
    </row>
    <row r="150" spans="2:21" ht="12.75">
      <c r="B150" s="12"/>
      <c r="C150" s="12"/>
      <c r="D150" s="12"/>
      <c r="E150" s="12"/>
      <c r="F150" s="12"/>
      <c r="G150" s="12"/>
      <c r="H150" s="12"/>
      <c r="I150" s="12"/>
      <c r="J150" s="12"/>
      <c r="K150" s="12"/>
      <c r="L150" s="12"/>
      <c r="M150" s="12"/>
      <c r="N150" s="12"/>
      <c r="O150" s="12"/>
      <c r="P150" s="12"/>
      <c r="Q150" s="12"/>
      <c r="R150" s="12"/>
      <c r="S150" s="12"/>
      <c r="T150" s="12"/>
      <c r="U150" s="12"/>
    </row>
    <row r="151" spans="2:21" ht="12.75">
      <c r="B151" s="12"/>
      <c r="C151" s="12"/>
      <c r="D151" s="12"/>
      <c r="E151" s="12"/>
      <c r="F151" s="12"/>
      <c r="G151" s="12"/>
      <c r="H151" s="12"/>
      <c r="I151" s="12"/>
      <c r="J151" s="12"/>
      <c r="K151" s="12"/>
      <c r="L151" s="12"/>
      <c r="M151" s="12"/>
      <c r="N151" s="12"/>
      <c r="O151" s="12"/>
      <c r="P151" s="12"/>
      <c r="Q151" s="12"/>
      <c r="R151" s="12"/>
      <c r="S151" s="12"/>
      <c r="T151" s="12"/>
      <c r="U151" s="12"/>
    </row>
    <row r="152" spans="2:21" ht="12.75">
      <c r="B152" s="12"/>
      <c r="C152" s="12"/>
      <c r="D152" s="12"/>
      <c r="E152" s="12"/>
      <c r="F152" s="12"/>
      <c r="G152" s="12"/>
      <c r="H152" s="12"/>
      <c r="I152" s="12"/>
      <c r="J152" s="12"/>
      <c r="K152" s="12"/>
      <c r="L152" s="12"/>
      <c r="M152" s="12"/>
      <c r="N152" s="12"/>
      <c r="O152" s="12"/>
      <c r="P152" s="12"/>
      <c r="Q152" s="12"/>
      <c r="R152" s="12"/>
      <c r="S152" s="12"/>
      <c r="T152" s="12"/>
      <c r="U152" s="12"/>
    </row>
    <row r="153" spans="2:21" ht="12.75">
      <c r="B153" s="12"/>
      <c r="C153" s="12"/>
      <c r="D153" s="12"/>
      <c r="E153" s="12"/>
      <c r="F153" s="12"/>
      <c r="G153" s="12"/>
      <c r="H153" s="12"/>
      <c r="I153" s="12"/>
      <c r="J153" s="12"/>
      <c r="K153" s="12"/>
      <c r="L153" s="12"/>
      <c r="M153" s="12"/>
      <c r="N153" s="12"/>
      <c r="O153" s="12"/>
      <c r="P153" s="12"/>
      <c r="Q153" s="12"/>
      <c r="R153" s="12"/>
      <c r="S153" s="12"/>
      <c r="T153" s="12"/>
      <c r="U153" s="12"/>
    </row>
    <row r="154" spans="2:21" ht="12.75">
      <c r="B154" s="12"/>
      <c r="C154" s="12"/>
      <c r="D154" s="12"/>
      <c r="E154" s="12"/>
      <c r="F154" s="12"/>
      <c r="G154" s="12"/>
      <c r="H154" s="12"/>
      <c r="I154" s="12"/>
      <c r="J154" s="12"/>
      <c r="K154" s="12"/>
      <c r="L154" s="12"/>
      <c r="M154" s="12"/>
      <c r="N154" s="12"/>
      <c r="O154" s="12"/>
      <c r="P154" s="12"/>
      <c r="Q154" s="12"/>
      <c r="R154" s="12"/>
      <c r="S154" s="12"/>
      <c r="T154" s="12"/>
      <c r="U154" s="12"/>
    </row>
    <row r="155" spans="2:21" ht="12.75">
      <c r="B155" s="12"/>
      <c r="C155" s="12"/>
      <c r="D155" s="12"/>
      <c r="E155" s="12"/>
      <c r="F155" s="12"/>
      <c r="G155" s="12"/>
      <c r="H155" s="12"/>
      <c r="I155" s="12"/>
      <c r="J155" s="12"/>
      <c r="K155" s="12"/>
      <c r="L155" s="12"/>
      <c r="M155" s="12"/>
      <c r="N155" s="12"/>
      <c r="O155" s="12"/>
      <c r="P155" s="12"/>
      <c r="Q155" s="12"/>
      <c r="R155" s="12"/>
      <c r="S155" s="12"/>
      <c r="T155" s="12"/>
      <c r="U155" s="12"/>
    </row>
    <row r="156" spans="2:21" ht="12.75">
      <c r="B156" s="12"/>
      <c r="C156" s="12"/>
      <c r="D156" s="12"/>
      <c r="E156" s="12"/>
      <c r="F156" s="12"/>
      <c r="G156" s="12"/>
      <c r="H156" s="12"/>
      <c r="I156" s="12"/>
      <c r="J156" s="12"/>
      <c r="K156" s="12"/>
      <c r="L156" s="12"/>
      <c r="M156" s="12"/>
      <c r="N156" s="12"/>
      <c r="O156" s="12"/>
      <c r="P156" s="12"/>
      <c r="Q156" s="12"/>
      <c r="R156" s="12"/>
      <c r="S156" s="12"/>
      <c r="T156" s="12"/>
      <c r="U156" s="12"/>
    </row>
    <row r="157" spans="2:21" ht="12.75">
      <c r="B157" s="12"/>
      <c r="C157" s="12"/>
      <c r="D157" s="12"/>
      <c r="E157" s="12"/>
      <c r="F157" s="12"/>
      <c r="G157" s="12"/>
      <c r="H157" s="12"/>
      <c r="I157" s="12"/>
      <c r="J157" s="12"/>
      <c r="K157" s="12"/>
      <c r="L157" s="12"/>
      <c r="M157" s="12"/>
      <c r="N157" s="12"/>
      <c r="O157" s="12"/>
      <c r="P157" s="12"/>
      <c r="Q157" s="12"/>
      <c r="R157" s="12"/>
      <c r="S157" s="12"/>
      <c r="T157" s="12"/>
      <c r="U157" s="12"/>
    </row>
    <row r="158" spans="2:21" ht="12.75">
      <c r="B158" s="12"/>
      <c r="C158" s="12"/>
      <c r="D158" s="12"/>
      <c r="E158" s="12"/>
      <c r="F158" s="12"/>
      <c r="G158" s="12"/>
      <c r="H158" s="12"/>
      <c r="I158" s="12"/>
      <c r="J158" s="12"/>
      <c r="K158" s="12"/>
      <c r="L158" s="12"/>
      <c r="M158" s="12"/>
      <c r="N158" s="12"/>
      <c r="O158" s="12"/>
      <c r="P158" s="12"/>
      <c r="Q158" s="12"/>
      <c r="R158" s="12"/>
      <c r="S158" s="12"/>
      <c r="T158" s="12"/>
      <c r="U158" s="12"/>
    </row>
    <row r="159" spans="2:21" ht="12.75">
      <c r="B159" s="12"/>
      <c r="C159" s="12"/>
      <c r="D159" s="12"/>
      <c r="E159" s="12"/>
      <c r="F159" s="12"/>
      <c r="G159" s="12"/>
      <c r="H159" s="12"/>
      <c r="I159" s="12"/>
      <c r="J159" s="12"/>
      <c r="K159" s="12"/>
      <c r="L159" s="12"/>
      <c r="M159" s="12"/>
      <c r="N159" s="12"/>
      <c r="O159" s="12"/>
      <c r="P159" s="12"/>
      <c r="Q159" s="12"/>
      <c r="R159" s="12"/>
      <c r="S159" s="12"/>
      <c r="T159" s="12"/>
      <c r="U159" s="12"/>
    </row>
    <row r="160" spans="2:21" ht="12.75">
      <c r="B160" s="12"/>
      <c r="C160" s="12"/>
      <c r="D160" s="12"/>
      <c r="E160" s="12"/>
      <c r="F160" s="12"/>
      <c r="G160" s="12"/>
      <c r="H160" s="12"/>
      <c r="I160" s="12"/>
      <c r="J160" s="12"/>
      <c r="K160" s="12"/>
      <c r="L160" s="12"/>
      <c r="M160" s="12"/>
      <c r="N160" s="12"/>
      <c r="O160" s="12"/>
      <c r="P160" s="12"/>
      <c r="Q160" s="12"/>
      <c r="R160" s="12"/>
      <c r="S160" s="12"/>
      <c r="T160" s="12"/>
      <c r="U160" s="12"/>
    </row>
    <row r="161" spans="2:21" ht="12.75">
      <c r="B161" s="12"/>
      <c r="C161" s="12"/>
      <c r="D161" s="12"/>
      <c r="E161" s="12"/>
      <c r="F161" s="12"/>
      <c r="G161" s="12"/>
      <c r="H161" s="12"/>
      <c r="I161" s="12"/>
      <c r="J161" s="12"/>
      <c r="K161" s="12"/>
      <c r="L161" s="12"/>
      <c r="M161" s="12"/>
      <c r="N161" s="12"/>
      <c r="O161" s="12"/>
      <c r="P161" s="12"/>
      <c r="Q161" s="12"/>
      <c r="R161" s="12"/>
      <c r="S161" s="12"/>
      <c r="T161" s="12"/>
      <c r="U161" s="12"/>
    </row>
    <row r="162" spans="2:21" ht="12.75">
      <c r="B162" s="12"/>
      <c r="C162" s="12"/>
      <c r="D162" s="12"/>
      <c r="E162" s="12"/>
      <c r="F162" s="12"/>
      <c r="G162" s="12"/>
      <c r="H162" s="12"/>
      <c r="I162" s="12"/>
      <c r="J162" s="12"/>
      <c r="K162" s="12"/>
      <c r="L162" s="12"/>
      <c r="M162" s="12"/>
      <c r="N162" s="12"/>
      <c r="O162" s="12"/>
      <c r="P162" s="12"/>
      <c r="Q162" s="12"/>
      <c r="R162" s="12"/>
      <c r="S162" s="12"/>
      <c r="T162" s="12"/>
      <c r="U162" s="12"/>
    </row>
    <row r="163" spans="2:21" ht="12.75">
      <c r="B163" s="12"/>
      <c r="C163" s="12"/>
      <c r="D163" s="12"/>
      <c r="E163" s="12"/>
      <c r="F163" s="12"/>
      <c r="G163" s="12"/>
      <c r="H163" s="12"/>
      <c r="I163" s="12"/>
      <c r="J163" s="12"/>
      <c r="K163" s="12"/>
      <c r="L163" s="12"/>
      <c r="M163" s="12"/>
      <c r="N163" s="12"/>
      <c r="O163" s="12"/>
      <c r="P163" s="12"/>
      <c r="Q163" s="12"/>
      <c r="R163" s="12"/>
      <c r="S163" s="12"/>
      <c r="T163" s="12"/>
      <c r="U163" s="12"/>
    </row>
    <row r="164" spans="2:21" ht="12.75">
      <c r="B164" s="12"/>
      <c r="C164" s="12"/>
      <c r="D164" s="12"/>
      <c r="E164" s="12"/>
      <c r="F164" s="12"/>
      <c r="G164" s="12"/>
      <c r="H164" s="12"/>
      <c r="I164" s="12"/>
      <c r="J164" s="12"/>
      <c r="K164" s="12"/>
      <c r="L164" s="12"/>
      <c r="M164" s="12"/>
      <c r="N164" s="12"/>
      <c r="O164" s="12"/>
      <c r="P164" s="12"/>
      <c r="Q164" s="12"/>
      <c r="R164" s="12"/>
      <c r="S164" s="12"/>
      <c r="T164" s="12"/>
      <c r="U164" s="12"/>
    </row>
    <row r="165" spans="2:21" ht="12.75">
      <c r="B165" s="12"/>
      <c r="C165" s="12"/>
      <c r="D165" s="12"/>
      <c r="E165" s="12"/>
      <c r="F165" s="12"/>
      <c r="G165" s="12"/>
      <c r="H165" s="12"/>
      <c r="I165" s="12"/>
      <c r="J165" s="12"/>
      <c r="K165" s="12"/>
      <c r="L165" s="12"/>
      <c r="M165" s="12"/>
      <c r="N165" s="12"/>
      <c r="O165" s="12"/>
      <c r="P165" s="12"/>
      <c r="Q165" s="12"/>
      <c r="R165" s="12"/>
      <c r="S165" s="12"/>
      <c r="T165" s="12"/>
      <c r="U165" s="12"/>
    </row>
    <row r="166" spans="2:21" ht="12.75">
      <c r="B166" s="12"/>
      <c r="C166" s="12"/>
      <c r="D166" s="12"/>
      <c r="E166" s="12"/>
      <c r="F166" s="12"/>
      <c r="G166" s="12"/>
      <c r="H166" s="12"/>
      <c r="I166" s="12"/>
      <c r="J166" s="12"/>
      <c r="K166" s="12"/>
      <c r="L166" s="12"/>
      <c r="M166" s="12"/>
      <c r="N166" s="12"/>
      <c r="O166" s="12"/>
      <c r="P166" s="12"/>
      <c r="Q166" s="12"/>
      <c r="R166" s="12"/>
      <c r="S166" s="12"/>
      <c r="T166" s="12"/>
      <c r="U166" s="12"/>
    </row>
    <row r="167" spans="2:21" ht="12.75">
      <c r="B167" s="12"/>
      <c r="C167" s="12"/>
      <c r="D167" s="12"/>
      <c r="E167" s="12"/>
      <c r="F167" s="12"/>
      <c r="G167" s="12"/>
      <c r="H167" s="12"/>
      <c r="I167" s="12"/>
      <c r="J167" s="12"/>
      <c r="K167" s="12"/>
      <c r="L167" s="12"/>
      <c r="M167" s="12"/>
      <c r="N167" s="12"/>
      <c r="O167" s="12"/>
      <c r="P167" s="12"/>
      <c r="Q167" s="12"/>
      <c r="R167" s="12"/>
      <c r="S167" s="12"/>
      <c r="T167" s="12"/>
      <c r="U167" s="12"/>
    </row>
    <row r="168" spans="2:21" ht="12.75">
      <c r="B168" s="12"/>
      <c r="C168" s="12"/>
      <c r="D168" s="12"/>
      <c r="E168" s="12"/>
      <c r="F168" s="12"/>
      <c r="G168" s="12"/>
      <c r="H168" s="12"/>
      <c r="I168" s="12"/>
      <c r="J168" s="12"/>
      <c r="K168" s="12"/>
      <c r="L168" s="12"/>
      <c r="M168" s="12"/>
      <c r="N168" s="12"/>
      <c r="O168" s="12"/>
      <c r="P168" s="12"/>
      <c r="Q168" s="12"/>
      <c r="R168" s="12"/>
      <c r="S168" s="12"/>
      <c r="T168" s="12"/>
      <c r="U168" s="12"/>
    </row>
    <row r="169" spans="2:21" ht="12.75">
      <c r="B169" s="12"/>
      <c r="C169" s="12"/>
      <c r="D169" s="12"/>
      <c r="E169" s="12"/>
      <c r="F169" s="12"/>
      <c r="G169" s="12"/>
      <c r="H169" s="12"/>
      <c r="I169" s="12"/>
      <c r="J169" s="12"/>
      <c r="K169" s="12"/>
      <c r="L169" s="12"/>
      <c r="M169" s="12"/>
      <c r="N169" s="12"/>
      <c r="O169" s="12"/>
      <c r="P169" s="12"/>
      <c r="Q169" s="12"/>
      <c r="R169" s="12"/>
      <c r="S169" s="12"/>
      <c r="T169" s="12"/>
      <c r="U169" s="12"/>
    </row>
    <row r="170" spans="2:21" ht="12.75">
      <c r="B170" s="12"/>
      <c r="C170" s="12"/>
      <c r="D170" s="12"/>
      <c r="E170" s="12"/>
      <c r="F170" s="12"/>
      <c r="G170" s="12"/>
      <c r="H170" s="12"/>
      <c r="I170" s="12"/>
      <c r="J170" s="12"/>
      <c r="K170" s="12"/>
      <c r="L170" s="12"/>
      <c r="M170" s="12"/>
      <c r="N170" s="12"/>
      <c r="O170" s="12"/>
      <c r="P170" s="12"/>
      <c r="Q170" s="12"/>
      <c r="R170" s="12"/>
      <c r="S170" s="12"/>
      <c r="T170" s="12"/>
      <c r="U170" s="12"/>
    </row>
    <row r="171" spans="2:21" ht="12.75">
      <c r="B171" s="12"/>
      <c r="C171" s="12"/>
      <c r="D171" s="12"/>
      <c r="E171" s="12"/>
      <c r="F171" s="12"/>
      <c r="G171" s="12"/>
      <c r="H171" s="12"/>
      <c r="I171" s="12"/>
      <c r="J171" s="12"/>
      <c r="K171" s="12"/>
      <c r="L171" s="12"/>
      <c r="M171" s="12"/>
      <c r="N171" s="12"/>
      <c r="O171" s="12"/>
      <c r="P171" s="12"/>
      <c r="Q171" s="12"/>
      <c r="R171" s="12"/>
      <c r="S171" s="12"/>
      <c r="T171" s="12"/>
      <c r="U171" s="12"/>
    </row>
    <row r="172" spans="2:21" ht="12.75">
      <c r="B172" s="12"/>
      <c r="C172" s="12"/>
      <c r="D172" s="12"/>
      <c r="E172" s="12"/>
      <c r="F172" s="12"/>
      <c r="G172" s="12"/>
      <c r="H172" s="12"/>
      <c r="I172" s="12"/>
      <c r="J172" s="12"/>
      <c r="K172" s="12"/>
      <c r="L172" s="12"/>
      <c r="M172" s="12"/>
      <c r="N172" s="12"/>
      <c r="O172" s="12"/>
      <c r="P172" s="12"/>
      <c r="Q172" s="12"/>
      <c r="R172" s="12"/>
      <c r="S172" s="12"/>
      <c r="T172" s="12"/>
      <c r="U172" s="12"/>
    </row>
    <row r="173" spans="2:21" ht="12.75">
      <c r="B173" s="12"/>
      <c r="C173" s="12"/>
      <c r="D173" s="12"/>
      <c r="E173" s="12"/>
      <c r="F173" s="12"/>
      <c r="G173" s="12"/>
      <c r="H173" s="12"/>
      <c r="I173" s="12"/>
      <c r="J173" s="12"/>
      <c r="K173" s="12"/>
      <c r="L173" s="12"/>
      <c r="M173" s="12"/>
      <c r="N173" s="12"/>
      <c r="O173" s="12"/>
      <c r="P173" s="12"/>
      <c r="Q173" s="12"/>
      <c r="R173" s="12"/>
      <c r="S173" s="12"/>
      <c r="T173" s="12"/>
      <c r="U173" s="12"/>
    </row>
    <row r="174" spans="2:21" ht="12.75">
      <c r="B174" s="12"/>
      <c r="C174" s="12"/>
      <c r="D174" s="12"/>
      <c r="E174" s="12"/>
      <c r="F174" s="12"/>
      <c r="G174" s="12"/>
      <c r="H174" s="12"/>
      <c r="I174" s="12"/>
      <c r="J174" s="12"/>
      <c r="K174" s="12"/>
      <c r="L174" s="12"/>
      <c r="M174" s="12"/>
      <c r="N174" s="12"/>
      <c r="O174" s="12"/>
      <c r="P174" s="12"/>
      <c r="Q174" s="12"/>
      <c r="R174" s="12"/>
      <c r="S174" s="12"/>
      <c r="T174" s="12"/>
      <c r="U174" s="12"/>
    </row>
    <row r="175" spans="2:21" ht="12.75">
      <c r="B175" s="12"/>
      <c r="C175" s="12"/>
      <c r="D175" s="12"/>
      <c r="E175" s="12"/>
      <c r="F175" s="12"/>
      <c r="G175" s="12"/>
      <c r="H175" s="12"/>
      <c r="I175" s="12"/>
      <c r="J175" s="12"/>
      <c r="K175" s="12"/>
      <c r="L175" s="12"/>
      <c r="M175" s="12"/>
      <c r="N175" s="12"/>
      <c r="O175" s="12"/>
      <c r="P175" s="12"/>
      <c r="Q175" s="12"/>
      <c r="R175" s="12"/>
      <c r="S175" s="12"/>
      <c r="T175" s="12"/>
      <c r="U175" s="12"/>
    </row>
    <row r="176" spans="2:21" ht="12.75">
      <c r="B176" s="12"/>
      <c r="C176" s="12"/>
      <c r="D176" s="12"/>
      <c r="E176" s="12"/>
      <c r="F176" s="12"/>
      <c r="G176" s="12"/>
      <c r="H176" s="12"/>
      <c r="I176" s="12"/>
      <c r="J176" s="12"/>
      <c r="K176" s="12"/>
      <c r="L176" s="12"/>
      <c r="M176" s="12"/>
      <c r="N176" s="12"/>
      <c r="O176" s="12"/>
      <c r="P176" s="12"/>
      <c r="Q176" s="12"/>
      <c r="R176" s="12"/>
      <c r="S176" s="12"/>
      <c r="T176" s="12"/>
      <c r="U176" s="12"/>
    </row>
    <row r="177" spans="2:21" ht="12.75">
      <c r="B177" s="12"/>
      <c r="C177" s="12"/>
      <c r="D177" s="12"/>
      <c r="E177" s="12"/>
      <c r="F177" s="12"/>
      <c r="G177" s="12"/>
      <c r="H177" s="12"/>
      <c r="I177" s="12"/>
      <c r="J177" s="12"/>
      <c r="K177" s="12"/>
      <c r="L177" s="12"/>
      <c r="M177" s="12"/>
      <c r="N177" s="12"/>
      <c r="O177" s="12"/>
      <c r="P177" s="12"/>
      <c r="Q177" s="12"/>
      <c r="R177" s="12"/>
      <c r="S177" s="12"/>
      <c r="T177" s="12"/>
      <c r="U177" s="12"/>
    </row>
    <row r="178" spans="2:21" ht="12.75">
      <c r="B178" s="12"/>
      <c r="C178" s="12"/>
      <c r="D178" s="12"/>
      <c r="E178" s="12"/>
      <c r="F178" s="12"/>
      <c r="G178" s="12"/>
      <c r="H178" s="12"/>
      <c r="I178" s="12"/>
      <c r="J178" s="12"/>
      <c r="K178" s="12"/>
      <c r="L178" s="12"/>
      <c r="M178" s="12"/>
      <c r="N178" s="12"/>
      <c r="O178" s="12"/>
      <c r="P178" s="12"/>
      <c r="Q178" s="12"/>
      <c r="R178" s="12"/>
      <c r="S178" s="12"/>
      <c r="T178" s="12"/>
      <c r="U178" s="12"/>
    </row>
    <row r="179" spans="2:21" ht="12.75">
      <c r="B179" s="12"/>
      <c r="C179" s="12"/>
      <c r="D179" s="12"/>
      <c r="E179" s="12"/>
      <c r="F179" s="12"/>
      <c r="G179" s="12"/>
      <c r="H179" s="12"/>
      <c r="I179" s="12"/>
      <c r="J179" s="12"/>
      <c r="K179" s="12"/>
      <c r="L179" s="12"/>
      <c r="M179" s="12"/>
      <c r="N179" s="12"/>
      <c r="O179" s="12"/>
      <c r="P179" s="12"/>
      <c r="Q179" s="12"/>
      <c r="R179" s="12"/>
      <c r="S179" s="12"/>
      <c r="T179" s="12"/>
      <c r="U179" s="12"/>
    </row>
    <row r="180" spans="2:21" ht="12.75">
      <c r="B180" s="12"/>
      <c r="C180" s="12"/>
      <c r="D180" s="12"/>
      <c r="E180" s="12"/>
      <c r="F180" s="12"/>
      <c r="G180" s="12"/>
      <c r="H180" s="12"/>
      <c r="I180" s="12"/>
      <c r="J180" s="12"/>
      <c r="K180" s="12"/>
      <c r="L180" s="12"/>
      <c r="M180" s="12"/>
      <c r="N180" s="12"/>
      <c r="O180" s="12"/>
      <c r="P180" s="12"/>
      <c r="Q180" s="12"/>
      <c r="R180" s="12"/>
      <c r="S180" s="12"/>
      <c r="T180" s="12"/>
      <c r="U180" s="12"/>
    </row>
    <row r="181" spans="2:21" ht="12.75">
      <c r="B181" s="12"/>
      <c r="C181" s="12"/>
      <c r="D181" s="12"/>
      <c r="E181" s="12"/>
      <c r="F181" s="12"/>
      <c r="G181" s="12"/>
      <c r="H181" s="12"/>
      <c r="I181" s="12"/>
      <c r="J181" s="12"/>
      <c r="K181" s="12"/>
      <c r="L181" s="12"/>
      <c r="M181" s="12"/>
      <c r="N181" s="12"/>
      <c r="O181" s="12"/>
      <c r="P181" s="12"/>
      <c r="Q181" s="12"/>
      <c r="R181" s="12"/>
      <c r="S181" s="12"/>
      <c r="T181" s="12"/>
      <c r="U181" s="12"/>
    </row>
    <row r="182" spans="2:21" ht="12.75">
      <c r="B182" s="12"/>
      <c r="C182" s="12"/>
      <c r="D182" s="12"/>
      <c r="E182" s="12"/>
      <c r="F182" s="12"/>
      <c r="G182" s="12"/>
      <c r="H182" s="12"/>
      <c r="I182" s="12"/>
      <c r="J182" s="12"/>
      <c r="K182" s="12"/>
      <c r="L182" s="12"/>
      <c r="M182" s="12"/>
      <c r="N182" s="12"/>
      <c r="O182" s="12"/>
      <c r="P182" s="12"/>
      <c r="Q182" s="12"/>
      <c r="R182" s="12"/>
      <c r="S182" s="12"/>
      <c r="T182" s="12"/>
      <c r="U182" s="12"/>
    </row>
    <row r="183" spans="2:21" ht="12.75">
      <c r="B183" s="12"/>
      <c r="C183" s="12"/>
      <c r="D183" s="12"/>
      <c r="E183" s="12"/>
      <c r="F183" s="12"/>
      <c r="G183" s="12"/>
      <c r="H183" s="12"/>
      <c r="I183" s="12"/>
      <c r="J183" s="12"/>
      <c r="K183" s="12"/>
      <c r="L183" s="12"/>
      <c r="M183" s="12"/>
      <c r="N183" s="12"/>
      <c r="O183" s="12"/>
      <c r="P183" s="12"/>
      <c r="Q183" s="12"/>
      <c r="R183" s="12"/>
      <c r="S183" s="12"/>
      <c r="T183" s="12"/>
      <c r="U183" s="12"/>
    </row>
    <row r="184" spans="2:21" ht="12.75">
      <c r="B184" s="12"/>
      <c r="C184" s="12"/>
      <c r="D184" s="12"/>
      <c r="E184" s="12"/>
      <c r="F184" s="12"/>
      <c r="G184" s="12"/>
      <c r="H184" s="12"/>
      <c r="I184" s="12"/>
      <c r="J184" s="12"/>
      <c r="K184" s="12"/>
      <c r="L184" s="12"/>
      <c r="M184" s="12"/>
      <c r="N184" s="12"/>
      <c r="O184" s="12"/>
      <c r="P184" s="12"/>
      <c r="Q184" s="12"/>
      <c r="R184" s="12"/>
      <c r="S184" s="12"/>
      <c r="T184" s="12"/>
      <c r="U184" s="12"/>
    </row>
    <row r="185" spans="2:21" ht="12.75">
      <c r="B185" s="12"/>
      <c r="C185" s="12"/>
      <c r="D185" s="12"/>
      <c r="E185" s="12"/>
      <c r="F185" s="12"/>
      <c r="G185" s="12"/>
      <c r="H185" s="12"/>
      <c r="I185" s="12"/>
      <c r="J185" s="12"/>
      <c r="K185" s="12"/>
      <c r="L185" s="12"/>
      <c r="M185" s="12"/>
      <c r="N185" s="12"/>
      <c r="O185" s="12"/>
      <c r="P185" s="12"/>
      <c r="Q185" s="12"/>
      <c r="R185" s="12"/>
      <c r="S185" s="12"/>
      <c r="T185" s="12"/>
      <c r="U185" s="12"/>
    </row>
    <row r="186" spans="2:21" ht="12.75">
      <c r="B186" s="12"/>
      <c r="C186" s="12"/>
      <c r="D186" s="12"/>
      <c r="E186" s="12"/>
      <c r="F186" s="12"/>
      <c r="G186" s="12"/>
      <c r="H186" s="12"/>
      <c r="I186" s="12"/>
      <c r="J186" s="12"/>
      <c r="K186" s="12"/>
      <c r="L186" s="12"/>
      <c r="M186" s="12"/>
      <c r="N186" s="12"/>
      <c r="O186" s="12"/>
      <c r="P186" s="12"/>
      <c r="Q186" s="12"/>
      <c r="R186" s="12"/>
      <c r="S186" s="12"/>
      <c r="T186" s="12"/>
      <c r="U186" s="12"/>
    </row>
    <row r="187" spans="2:21" ht="12.75">
      <c r="B187" s="12"/>
      <c r="C187" s="12"/>
      <c r="D187" s="12"/>
      <c r="E187" s="12"/>
      <c r="F187" s="12"/>
      <c r="G187" s="12"/>
      <c r="H187" s="12"/>
      <c r="I187" s="12"/>
      <c r="J187" s="12"/>
      <c r="K187" s="12"/>
      <c r="L187" s="12"/>
      <c r="M187" s="12"/>
      <c r="N187" s="12"/>
      <c r="O187" s="12"/>
      <c r="P187" s="12"/>
      <c r="Q187" s="12"/>
      <c r="R187" s="12"/>
      <c r="S187" s="12"/>
      <c r="T187" s="12"/>
      <c r="U187" s="12"/>
    </row>
    <row r="188" spans="2:21" ht="12.75">
      <c r="B188" s="12"/>
      <c r="C188" s="12"/>
      <c r="D188" s="12"/>
      <c r="E188" s="12"/>
      <c r="F188" s="12"/>
      <c r="G188" s="12"/>
      <c r="H188" s="12"/>
      <c r="I188" s="12"/>
      <c r="J188" s="12"/>
      <c r="K188" s="12"/>
      <c r="L188" s="12"/>
      <c r="M188" s="12"/>
      <c r="N188" s="12"/>
      <c r="O188" s="12"/>
      <c r="P188" s="12"/>
      <c r="Q188" s="12"/>
      <c r="R188" s="12"/>
      <c r="S188" s="12"/>
      <c r="T188" s="12"/>
      <c r="U188" s="12"/>
    </row>
    <row r="189" spans="2:21" ht="12.75">
      <c r="B189" s="12"/>
      <c r="C189" s="12"/>
      <c r="D189" s="12"/>
      <c r="E189" s="12"/>
      <c r="F189" s="12"/>
      <c r="G189" s="12"/>
      <c r="H189" s="12"/>
      <c r="I189" s="12"/>
      <c r="J189" s="12"/>
      <c r="K189" s="12"/>
      <c r="L189" s="12"/>
      <c r="M189" s="12"/>
      <c r="N189" s="12"/>
      <c r="O189" s="12"/>
      <c r="P189" s="12"/>
      <c r="Q189" s="12"/>
      <c r="R189" s="12"/>
      <c r="S189" s="12"/>
      <c r="T189" s="12"/>
      <c r="U189" s="12"/>
    </row>
    <row r="190" spans="2:21" ht="12.75">
      <c r="B190" s="12"/>
      <c r="C190" s="12"/>
      <c r="D190" s="12"/>
      <c r="E190" s="12"/>
      <c r="F190" s="12"/>
      <c r="G190" s="12"/>
      <c r="H190" s="12"/>
      <c r="I190" s="12"/>
      <c r="J190" s="12"/>
      <c r="K190" s="12"/>
      <c r="L190" s="12"/>
      <c r="M190" s="12"/>
      <c r="N190" s="12"/>
      <c r="O190" s="12"/>
      <c r="P190" s="12"/>
      <c r="Q190" s="12"/>
      <c r="R190" s="12"/>
      <c r="S190" s="12"/>
      <c r="T190" s="12"/>
      <c r="U190" s="12"/>
    </row>
    <row r="191" spans="2:21" ht="12.75">
      <c r="B191" s="12"/>
      <c r="C191" s="12"/>
      <c r="D191" s="12"/>
      <c r="E191" s="12"/>
      <c r="F191" s="12"/>
      <c r="G191" s="12"/>
      <c r="H191" s="12"/>
      <c r="I191" s="12"/>
      <c r="J191" s="12"/>
      <c r="K191" s="12"/>
      <c r="L191" s="12"/>
      <c r="M191" s="12"/>
      <c r="N191" s="12"/>
      <c r="O191" s="12"/>
      <c r="P191" s="12"/>
      <c r="Q191" s="12"/>
      <c r="R191" s="12"/>
      <c r="S191" s="12"/>
      <c r="T191" s="12"/>
      <c r="U191" s="12"/>
    </row>
    <row r="192" spans="2:21" ht="12.75">
      <c r="B192" s="12"/>
      <c r="C192" s="12"/>
      <c r="D192" s="12"/>
      <c r="E192" s="12"/>
      <c r="F192" s="12"/>
      <c r="G192" s="12"/>
      <c r="H192" s="12"/>
      <c r="I192" s="12"/>
      <c r="J192" s="12"/>
      <c r="K192" s="12"/>
      <c r="L192" s="12"/>
      <c r="M192" s="12"/>
      <c r="N192" s="12"/>
      <c r="O192" s="12"/>
      <c r="P192" s="12"/>
      <c r="Q192" s="12"/>
      <c r="R192" s="12"/>
      <c r="S192" s="12"/>
      <c r="T192" s="12"/>
      <c r="U192" s="12"/>
    </row>
    <row r="193" spans="2:21" ht="12.75">
      <c r="B193" s="12"/>
      <c r="C193" s="12"/>
      <c r="D193" s="12"/>
      <c r="E193" s="12"/>
      <c r="F193" s="12"/>
      <c r="G193" s="12"/>
      <c r="H193" s="12"/>
      <c r="I193" s="12"/>
      <c r="J193" s="12"/>
      <c r="K193" s="12"/>
      <c r="L193" s="12"/>
      <c r="M193" s="12"/>
      <c r="N193" s="12"/>
      <c r="O193" s="12"/>
      <c r="P193" s="12"/>
      <c r="Q193" s="12"/>
      <c r="R193" s="12"/>
      <c r="S193" s="12"/>
      <c r="T193" s="12"/>
      <c r="U193" s="12"/>
    </row>
    <row r="194" spans="2:21" ht="12.75">
      <c r="B194" s="12"/>
      <c r="C194" s="12"/>
      <c r="D194" s="12"/>
      <c r="E194" s="12"/>
      <c r="F194" s="12"/>
      <c r="G194" s="12"/>
      <c r="H194" s="12"/>
      <c r="I194" s="12"/>
      <c r="J194" s="12"/>
      <c r="K194" s="12"/>
      <c r="L194" s="12"/>
      <c r="M194" s="12"/>
      <c r="N194" s="12"/>
      <c r="O194" s="12"/>
      <c r="P194" s="12"/>
      <c r="Q194" s="12"/>
      <c r="R194" s="12"/>
      <c r="S194" s="12"/>
      <c r="T194" s="12"/>
      <c r="U194" s="12"/>
    </row>
    <row r="195" spans="2:21" ht="12.75">
      <c r="B195" s="12"/>
      <c r="C195" s="12"/>
      <c r="D195" s="12"/>
      <c r="E195" s="12"/>
      <c r="F195" s="12"/>
      <c r="G195" s="12"/>
      <c r="H195" s="12"/>
      <c r="I195" s="12"/>
      <c r="J195" s="12"/>
      <c r="K195" s="12"/>
      <c r="L195" s="12"/>
      <c r="M195" s="12"/>
      <c r="N195" s="12"/>
      <c r="O195" s="12"/>
      <c r="P195" s="12"/>
      <c r="Q195" s="12"/>
      <c r="R195" s="12"/>
      <c r="S195" s="12"/>
      <c r="T195" s="12"/>
      <c r="U195" s="12"/>
    </row>
    <row r="196" spans="2:21" ht="12.75">
      <c r="B196" s="12"/>
      <c r="C196" s="12"/>
      <c r="D196" s="12"/>
      <c r="E196" s="12"/>
      <c r="F196" s="12"/>
      <c r="G196" s="12"/>
      <c r="H196" s="12"/>
      <c r="I196" s="12"/>
      <c r="J196" s="12"/>
      <c r="K196" s="12"/>
      <c r="L196" s="12"/>
      <c r="M196" s="12"/>
      <c r="N196" s="12"/>
      <c r="O196" s="12"/>
      <c r="P196" s="12"/>
      <c r="Q196" s="12"/>
      <c r="R196" s="12"/>
      <c r="S196" s="12"/>
      <c r="T196" s="12"/>
      <c r="U196" s="12"/>
    </row>
    <row r="197" spans="2:21" ht="12.75">
      <c r="B197" s="12"/>
      <c r="C197" s="12"/>
      <c r="D197" s="12"/>
      <c r="E197" s="12"/>
      <c r="F197" s="12"/>
      <c r="G197" s="12"/>
      <c r="H197" s="12"/>
      <c r="I197" s="12"/>
      <c r="J197" s="12"/>
      <c r="K197" s="12"/>
      <c r="L197" s="12"/>
      <c r="M197" s="12"/>
      <c r="N197" s="12"/>
      <c r="O197" s="12"/>
      <c r="P197" s="12"/>
      <c r="Q197" s="12"/>
      <c r="R197" s="12"/>
      <c r="S197" s="12"/>
      <c r="T197" s="12"/>
      <c r="U197" s="12"/>
    </row>
    <row r="198" spans="2:21" ht="12.75">
      <c r="B198" s="12"/>
      <c r="C198" s="12"/>
      <c r="D198" s="12"/>
      <c r="E198" s="12"/>
      <c r="F198" s="12"/>
      <c r="G198" s="12"/>
      <c r="H198" s="12"/>
      <c r="I198" s="12"/>
      <c r="J198" s="12"/>
      <c r="K198" s="12"/>
      <c r="L198" s="12"/>
      <c r="M198" s="12"/>
      <c r="N198" s="12"/>
      <c r="O198" s="12"/>
      <c r="P198" s="12"/>
      <c r="Q198" s="12"/>
      <c r="R198" s="12"/>
      <c r="S198" s="12"/>
      <c r="T198" s="12"/>
      <c r="U198" s="12"/>
    </row>
    <row r="199" spans="2:21" ht="12.75">
      <c r="B199" s="12"/>
      <c r="C199" s="12"/>
      <c r="D199" s="12"/>
      <c r="E199" s="12"/>
      <c r="F199" s="12"/>
      <c r="G199" s="12"/>
      <c r="H199" s="12"/>
      <c r="I199" s="12"/>
      <c r="J199" s="12"/>
      <c r="K199" s="12"/>
      <c r="L199" s="12"/>
      <c r="M199" s="12"/>
      <c r="N199" s="12"/>
      <c r="O199" s="12"/>
      <c r="P199" s="12"/>
      <c r="Q199" s="12"/>
      <c r="R199" s="12"/>
      <c r="S199" s="12"/>
      <c r="T199" s="12"/>
      <c r="U199" s="12"/>
    </row>
    <row r="200" spans="2:21" ht="12.75">
      <c r="B200" s="12"/>
      <c r="C200" s="12"/>
      <c r="D200" s="12"/>
      <c r="E200" s="12"/>
      <c r="F200" s="12"/>
      <c r="G200" s="12"/>
      <c r="H200" s="12"/>
      <c r="I200" s="12"/>
      <c r="J200" s="12"/>
      <c r="K200" s="12"/>
      <c r="L200" s="12"/>
      <c r="M200" s="12"/>
      <c r="N200" s="12"/>
      <c r="O200" s="12"/>
      <c r="P200" s="12"/>
      <c r="Q200" s="12"/>
      <c r="R200" s="12"/>
      <c r="S200" s="12"/>
      <c r="T200" s="12"/>
      <c r="U200" s="12"/>
    </row>
    <row r="201" spans="2:21" ht="12.75">
      <c r="B201" s="12"/>
      <c r="C201" s="12"/>
      <c r="D201" s="12"/>
      <c r="E201" s="12"/>
      <c r="F201" s="12"/>
      <c r="G201" s="12"/>
      <c r="H201" s="12"/>
      <c r="I201" s="12"/>
      <c r="J201" s="12"/>
      <c r="K201" s="12"/>
      <c r="L201" s="12"/>
      <c r="M201" s="12"/>
      <c r="N201" s="12"/>
      <c r="O201" s="12"/>
      <c r="P201" s="12"/>
      <c r="Q201" s="12"/>
      <c r="R201" s="12"/>
      <c r="S201" s="12"/>
      <c r="T201" s="12"/>
      <c r="U201" s="12"/>
    </row>
    <row r="202" spans="2:21" ht="12.75">
      <c r="B202" s="12"/>
      <c r="C202" s="12"/>
      <c r="D202" s="12"/>
      <c r="E202" s="12"/>
      <c r="F202" s="12"/>
      <c r="G202" s="12"/>
      <c r="H202" s="12"/>
      <c r="I202" s="12"/>
      <c r="J202" s="12"/>
      <c r="K202" s="12"/>
      <c r="L202" s="12"/>
      <c r="M202" s="12"/>
      <c r="N202" s="12"/>
      <c r="O202" s="12"/>
      <c r="P202" s="12"/>
      <c r="Q202" s="12"/>
      <c r="R202" s="12"/>
      <c r="S202" s="12"/>
      <c r="T202" s="12"/>
      <c r="U202" s="12"/>
    </row>
    <row r="203" spans="2:21" ht="12.75">
      <c r="B203" s="12"/>
      <c r="C203" s="12"/>
      <c r="D203" s="12"/>
      <c r="E203" s="12"/>
      <c r="F203" s="12"/>
      <c r="G203" s="12"/>
      <c r="H203" s="12"/>
      <c r="I203" s="12"/>
      <c r="J203" s="12"/>
      <c r="K203" s="12"/>
      <c r="L203" s="12"/>
      <c r="M203" s="12"/>
      <c r="N203" s="12"/>
      <c r="O203" s="12"/>
      <c r="P203" s="12"/>
      <c r="Q203" s="12"/>
      <c r="R203" s="12"/>
      <c r="S203" s="12"/>
      <c r="T203" s="12"/>
      <c r="U203" s="12"/>
    </row>
    <row r="204" spans="2:21" ht="12.75">
      <c r="B204" s="12"/>
      <c r="C204" s="12"/>
      <c r="D204" s="12"/>
      <c r="E204" s="12"/>
      <c r="F204" s="12"/>
      <c r="G204" s="12"/>
      <c r="H204" s="12"/>
      <c r="I204" s="12"/>
      <c r="J204" s="12"/>
      <c r="K204" s="12"/>
      <c r="L204" s="12"/>
      <c r="M204" s="12"/>
      <c r="N204" s="12"/>
      <c r="O204" s="12"/>
      <c r="P204" s="12"/>
      <c r="Q204" s="12"/>
      <c r="R204" s="12"/>
      <c r="S204" s="12"/>
      <c r="T204" s="12"/>
      <c r="U204" s="12"/>
    </row>
    <row r="205" spans="2:21" ht="12.75">
      <c r="B205" s="12"/>
      <c r="C205" s="12"/>
      <c r="D205" s="12"/>
      <c r="E205" s="12"/>
      <c r="F205" s="12"/>
      <c r="G205" s="12"/>
      <c r="H205" s="12"/>
      <c r="I205" s="12"/>
      <c r="J205" s="12"/>
      <c r="K205" s="12"/>
      <c r="L205" s="12"/>
      <c r="M205" s="12"/>
      <c r="N205" s="12"/>
      <c r="O205" s="12"/>
      <c r="P205" s="12"/>
      <c r="Q205" s="12"/>
      <c r="R205" s="12"/>
      <c r="S205" s="12"/>
      <c r="T205" s="12"/>
      <c r="U205" s="12"/>
    </row>
    <row r="206" spans="2:21" ht="12.75">
      <c r="B206" s="12"/>
      <c r="C206" s="12"/>
      <c r="D206" s="12"/>
      <c r="E206" s="12"/>
      <c r="F206" s="12"/>
      <c r="G206" s="12"/>
      <c r="H206" s="12"/>
      <c r="I206" s="12"/>
      <c r="J206" s="12"/>
      <c r="K206" s="12"/>
      <c r="L206" s="12"/>
      <c r="M206" s="12"/>
      <c r="N206" s="12"/>
      <c r="O206" s="12"/>
      <c r="P206" s="12"/>
      <c r="Q206" s="12"/>
      <c r="R206" s="12"/>
      <c r="S206" s="12"/>
      <c r="T206" s="12"/>
      <c r="U206" s="12"/>
    </row>
    <row r="207" spans="2:21" ht="12.75">
      <c r="B207" s="12"/>
      <c r="C207" s="12"/>
      <c r="D207" s="12"/>
      <c r="E207" s="12"/>
      <c r="F207" s="12"/>
      <c r="G207" s="12"/>
      <c r="H207" s="12"/>
      <c r="I207" s="12"/>
      <c r="J207" s="12"/>
      <c r="K207" s="12"/>
      <c r="L207" s="12"/>
      <c r="M207" s="12"/>
      <c r="N207" s="12"/>
      <c r="O207" s="12"/>
      <c r="P207" s="12"/>
      <c r="Q207" s="12"/>
      <c r="R207" s="12"/>
      <c r="S207" s="12"/>
      <c r="T207" s="12"/>
      <c r="U207" s="12"/>
    </row>
    <row r="208" spans="2:21" ht="12.75">
      <c r="B208" s="12"/>
      <c r="C208" s="12"/>
      <c r="D208" s="12"/>
      <c r="E208" s="12"/>
      <c r="F208" s="12"/>
      <c r="G208" s="12"/>
      <c r="H208" s="12"/>
      <c r="I208" s="12"/>
      <c r="J208" s="12"/>
      <c r="K208" s="12"/>
      <c r="L208" s="12"/>
      <c r="M208" s="12"/>
      <c r="N208" s="12"/>
      <c r="O208" s="12"/>
      <c r="P208" s="12"/>
      <c r="Q208" s="12"/>
      <c r="R208" s="12"/>
      <c r="S208" s="12"/>
      <c r="T208" s="12"/>
      <c r="U208" s="12"/>
    </row>
    <row r="209" spans="2:21" ht="12.75">
      <c r="B209" s="12"/>
      <c r="C209" s="12"/>
      <c r="D209" s="12"/>
      <c r="E209" s="12"/>
      <c r="F209" s="12"/>
      <c r="G209" s="12"/>
      <c r="H209" s="12"/>
      <c r="I209" s="12"/>
      <c r="J209" s="12"/>
      <c r="K209" s="12"/>
      <c r="L209" s="12"/>
      <c r="M209" s="12"/>
      <c r="N209" s="12"/>
      <c r="O209" s="12"/>
      <c r="P209" s="12"/>
      <c r="Q209" s="12"/>
      <c r="R209" s="12"/>
      <c r="S209" s="12"/>
      <c r="T209" s="12"/>
      <c r="U209" s="12"/>
    </row>
    <row r="210" spans="2:21" ht="12.75">
      <c r="B210" s="12"/>
      <c r="C210" s="12"/>
      <c r="D210" s="12"/>
      <c r="E210" s="12"/>
      <c r="F210" s="12"/>
      <c r="G210" s="12"/>
      <c r="H210" s="12"/>
      <c r="I210" s="12"/>
      <c r="J210" s="12"/>
      <c r="K210" s="12"/>
      <c r="L210" s="12"/>
      <c r="M210" s="12"/>
      <c r="N210" s="12"/>
      <c r="O210" s="12"/>
      <c r="P210" s="12"/>
      <c r="Q210" s="12"/>
      <c r="R210" s="12"/>
      <c r="S210" s="12"/>
      <c r="T210" s="12"/>
      <c r="U210" s="12"/>
    </row>
    <row r="211" spans="2:21" ht="12.75">
      <c r="B211" s="12"/>
      <c r="C211" s="12"/>
      <c r="D211" s="12"/>
      <c r="E211" s="12"/>
      <c r="F211" s="12"/>
      <c r="G211" s="12"/>
      <c r="H211" s="12"/>
      <c r="I211" s="12"/>
      <c r="J211" s="12"/>
      <c r="K211" s="12"/>
      <c r="L211" s="12"/>
      <c r="M211" s="12"/>
      <c r="N211" s="12"/>
      <c r="O211" s="12"/>
      <c r="P211" s="12"/>
      <c r="Q211" s="12"/>
      <c r="R211" s="12"/>
      <c r="S211" s="12"/>
      <c r="T211" s="12"/>
      <c r="U211" s="12"/>
    </row>
    <row r="212" spans="2:21" ht="12.75">
      <c r="B212" s="12"/>
      <c r="C212" s="12"/>
      <c r="D212" s="12"/>
      <c r="E212" s="12"/>
      <c r="F212" s="12"/>
      <c r="G212" s="12"/>
      <c r="H212" s="12"/>
      <c r="I212" s="12"/>
      <c r="J212" s="12"/>
      <c r="K212" s="12"/>
      <c r="L212" s="12"/>
      <c r="M212" s="12"/>
      <c r="N212" s="12"/>
      <c r="O212" s="12"/>
      <c r="P212" s="12"/>
      <c r="Q212" s="12"/>
      <c r="R212" s="12"/>
      <c r="S212" s="12"/>
      <c r="T212" s="12"/>
      <c r="U212" s="12"/>
    </row>
    <row r="213" spans="2:21" ht="12.75">
      <c r="B213" s="12"/>
      <c r="C213" s="12"/>
      <c r="D213" s="12"/>
      <c r="E213" s="12"/>
      <c r="F213" s="12"/>
      <c r="G213" s="12"/>
      <c r="H213" s="12"/>
      <c r="I213" s="12"/>
      <c r="J213" s="12"/>
      <c r="K213" s="12"/>
      <c r="L213" s="12"/>
      <c r="M213" s="12"/>
      <c r="N213" s="12"/>
      <c r="O213" s="12"/>
      <c r="P213" s="12"/>
      <c r="Q213" s="12"/>
      <c r="R213" s="12"/>
      <c r="S213" s="12"/>
      <c r="T213" s="12"/>
      <c r="U213" s="12"/>
    </row>
    <row r="214" spans="2:21" ht="12.75">
      <c r="B214" s="12"/>
      <c r="C214" s="12"/>
      <c r="D214" s="12"/>
      <c r="E214" s="12"/>
      <c r="F214" s="12"/>
      <c r="G214" s="12"/>
      <c r="H214" s="12"/>
      <c r="I214" s="12"/>
      <c r="J214" s="12"/>
      <c r="K214" s="12"/>
      <c r="L214" s="12"/>
      <c r="M214" s="12"/>
      <c r="N214" s="12"/>
      <c r="O214" s="12"/>
      <c r="P214" s="12"/>
      <c r="Q214" s="12"/>
      <c r="R214" s="12"/>
      <c r="S214" s="12"/>
      <c r="T214" s="12"/>
      <c r="U214" s="12"/>
    </row>
    <row r="215" spans="2:21" ht="12.75">
      <c r="B215" s="12"/>
      <c r="C215" s="12"/>
      <c r="D215" s="12"/>
      <c r="E215" s="12"/>
      <c r="F215" s="12"/>
      <c r="G215" s="12"/>
      <c r="H215" s="12"/>
      <c r="I215" s="12"/>
      <c r="J215" s="12"/>
      <c r="K215" s="12"/>
      <c r="L215" s="12"/>
      <c r="M215" s="12"/>
      <c r="N215" s="12"/>
      <c r="O215" s="12"/>
      <c r="P215" s="12"/>
      <c r="Q215" s="12"/>
      <c r="R215" s="12"/>
      <c r="S215" s="12"/>
      <c r="T215" s="12"/>
      <c r="U215" s="12"/>
    </row>
    <row r="216" spans="2:21" ht="12.75">
      <c r="B216" s="12"/>
      <c r="C216" s="12"/>
      <c r="D216" s="12"/>
      <c r="E216" s="12"/>
      <c r="F216" s="12"/>
      <c r="G216" s="12"/>
      <c r="H216" s="12"/>
      <c r="I216" s="12"/>
      <c r="J216" s="12"/>
      <c r="K216" s="12"/>
      <c r="L216" s="12"/>
      <c r="M216" s="12"/>
      <c r="N216" s="12"/>
      <c r="O216" s="12"/>
      <c r="P216" s="12"/>
      <c r="Q216" s="12"/>
      <c r="R216" s="12"/>
      <c r="S216" s="12"/>
      <c r="T216" s="12"/>
      <c r="U216" s="12"/>
    </row>
    <row r="217" spans="2:21" ht="12.75">
      <c r="B217" s="12"/>
      <c r="C217" s="12"/>
      <c r="D217" s="12"/>
      <c r="E217" s="12"/>
      <c r="F217" s="12"/>
      <c r="G217" s="12"/>
      <c r="H217" s="12"/>
      <c r="I217" s="12"/>
      <c r="J217" s="12"/>
      <c r="K217" s="12"/>
      <c r="L217" s="12"/>
      <c r="M217" s="12"/>
      <c r="N217" s="12"/>
      <c r="O217" s="12"/>
      <c r="P217" s="12"/>
      <c r="Q217" s="12"/>
      <c r="R217" s="12"/>
      <c r="S217" s="12"/>
      <c r="T217" s="12"/>
      <c r="U217" s="12"/>
    </row>
    <row r="218" spans="2:21" ht="12.75">
      <c r="B218" s="12"/>
      <c r="C218" s="12"/>
      <c r="D218" s="12"/>
      <c r="E218" s="12"/>
      <c r="F218" s="12"/>
      <c r="G218" s="12"/>
      <c r="H218" s="12"/>
      <c r="I218" s="12"/>
      <c r="J218" s="12"/>
      <c r="K218" s="12"/>
      <c r="L218" s="12"/>
      <c r="M218" s="12"/>
      <c r="N218" s="12"/>
      <c r="O218" s="12"/>
      <c r="P218" s="12"/>
      <c r="Q218" s="12"/>
      <c r="R218" s="12"/>
      <c r="S218" s="12"/>
      <c r="T218" s="12"/>
      <c r="U218" s="12"/>
    </row>
    <row r="219" spans="2:21" ht="12.75">
      <c r="B219" s="12"/>
      <c r="C219" s="12"/>
      <c r="D219" s="12"/>
      <c r="E219" s="12"/>
      <c r="F219" s="12"/>
      <c r="G219" s="12"/>
      <c r="H219" s="12"/>
      <c r="I219" s="12"/>
      <c r="J219" s="12"/>
      <c r="K219" s="12"/>
      <c r="L219" s="12"/>
      <c r="M219" s="12"/>
      <c r="N219" s="12"/>
      <c r="O219" s="12"/>
      <c r="P219" s="12"/>
      <c r="Q219" s="12"/>
      <c r="R219" s="12"/>
      <c r="S219" s="12"/>
      <c r="T219" s="12"/>
      <c r="U219" s="12"/>
    </row>
    <row r="220" spans="2:21" ht="12.75">
      <c r="B220" s="12"/>
      <c r="C220" s="12"/>
      <c r="D220" s="12"/>
      <c r="E220" s="12"/>
      <c r="F220" s="12"/>
      <c r="G220" s="12"/>
      <c r="H220" s="12"/>
      <c r="I220" s="12"/>
      <c r="J220" s="12"/>
      <c r="K220" s="12"/>
      <c r="L220" s="12"/>
      <c r="M220" s="12"/>
      <c r="N220" s="12"/>
      <c r="O220" s="12"/>
      <c r="P220" s="12"/>
      <c r="Q220" s="12"/>
      <c r="R220" s="12"/>
      <c r="S220" s="12"/>
      <c r="T220" s="12"/>
      <c r="U220" s="12"/>
    </row>
    <row r="221" spans="2:21" ht="12.75">
      <c r="B221" s="12"/>
      <c r="C221" s="12"/>
      <c r="D221" s="12"/>
      <c r="E221" s="12"/>
      <c r="F221" s="12"/>
      <c r="G221" s="12"/>
      <c r="H221" s="12"/>
      <c r="I221" s="12"/>
      <c r="J221" s="12"/>
      <c r="K221" s="12"/>
      <c r="L221" s="12"/>
      <c r="M221" s="12"/>
      <c r="N221" s="12"/>
      <c r="O221" s="12"/>
      <c r="P221" s="12"/>
      <c r="Q221" s="12"/>
      <c r="R221" s="12"/>
      <c r="S221" s="12"/>
      <c r="T221" s="12"/>
      <c r="U221" s="12"/>
    </row>
    <row r="222" spans="2:21" ht="12.75">
      <c r="B222" s="12"/>
      <c r="C222" s="12"/>
      <c r="D222" s="12"/>
      <c r="E222" s="12"/>
      <c r="F222" s="12"/>
      <c r="G222" s="12"/>
      <c r="H222" s="12"/>
      <c r="I222" s="12"/>
      <c r="J222" s="12"/>
      <c r="K222" s="12"/>
      <c r="L222" s="12"/>
      <c r="M222" s="12"/>
      <c r="N222" s="12"/>
      <c r="O222" s="12"/>
      <c r="P222" s="12"/>
      <c r="Q222" s="12"/>
      <c r="R222" s="12"/>
      <c r="S222" s="12"/>
      <c r="T222" s="12"/>
      <c r="U222" s="12"/>
    </row>
    <row r="223" spans="2:21" ht="12.75">
      <c r="B223" s="12"/>
      <c r="C223" s="12"/>
      <c r="D223" s="12"/>
      <c r="E223" s="12"/>
      <c r="F223" s="12"/>
      <c r="G223" s="12"/>
      <c r="H223" s="12"/>
      <c r="I223" s="12"/>
      <c r="J223" s="12"/>
      <c r="K223" s="12"/>
      <c r="L223" s="12"/>
      <c r="M223" s="12"/>
      <c r="N223" s="12"/>
      <c r="O223" s="12"/>
      <c r="P223" s="12"/>
      <c r="Q223" s="12"/>
      <c r="R223" s="12"/>
      <c r="S223" s="12"/>
      <c r="T223" s="12"/>
      <c r="U223" s="12"/>
    </row>
    <row r="224" spans="2:21" ht="12.75">
      <c r="B224" s="12"/>
      <c r="C224" s="12"/>
      <c r="D224" s="12"/>
      <c r="E224" s="12"/>
      <c r="F224" s="12"/>
      <c r="G224" s="12"/>
      <c r="H224" s="12"/>
      <c r="I224" s="12"/>
      <c r="J224" s="12"/>
      <c r="K224" s="12"/>
      <c r="L224" s="12"/>
      <c r="M224" s="12"/>
      <c r="N224" s="12"/>
      <c r="O224" s="12"/>
      <c r="P224" s="12"/>
      <c r="Q224" s="12"/>
      <c r="R224" s="12"/>
      <c r="S224" s="12"/>
      <c r="T224" s="12"/>
      <c r="U224" s="12"/>
    </row>
    <row r="225" spans="2:21" ht="12.75">
      <c r="B225" s="12"/>
      <c r="C225" s="12"/>
      <c r="D225" s="12"/>
      <c r="E225" s="12"/>
      <c r="F225" s="12"/>
      <c r="G225" s="12"/>
      <c r="H225" s="12"/>
      <c r="I225" s="12"/>
      <c r="J225" s="12"/>
      <c r="K225" s="12"/>
      <c r="L225" s="12"/>
      <c r="M225" s="12"/>
      <c r="N225" s="12"/>
      <c r="O225" s="12"/>
      <c r="P225" s="12"/>
      <c r="Q225" s="12"/>
      <c r="R225" s="12"/>
      <c r="S225" s="12"/>
      <c r="T225" s="12"/>
      <c r="U225" s="12"/>
    </row>
    <row r="226" spans="2:21" ht="12.75">
      <c r="B226" s="12"/>
      <c r="C226" s="12"/>
      <c r="D226" s="12"/>
      <c r="E226" s="12"/>
      <c r="F226" s="12"/>
      <c r="G226" s="12"/>
      <c r="H226" s="12"/>
      <c r="I226" s="12"/>
      <c r="J226" s="12"/>
      <c r="K226" s="12"/>
      <c r="L226" s="12"/>
      <c r="M226" s="12"/>
      <c r="N226" s="12"/>
      <c r="O226" s="12"/>
      <c r="P226" s="12"/>
      <c r="Q226" s="12"/>
      <c r="R226" s="12"/>
      <c r="S226" s="12"/>
      <c r="T226" s="12"/>
      <c r="U226" s="12"/>
    </row>
    <row r="227" spans="2:21" ht="12.75">
      <c r="B227" s="12"/>
      <c r="C227" s="12"/>
      <c r="D227" s="12"/>
      <c r="E227" s="12"/>
      <c r="F227" s="12"/>
      <c r="G227" s="12"/>
      <c r="H227" s="12"/>
      <c r="I227" s="12"/>
      <c r="J227" s="12"/>
      <c r="K227" s="12"/>
      <c r="L227" s="12"/>
      <c r="M227" s="12"/>
      <c r="N227" s="12"/>
      <c r="O227" s="12"/>
      <c r="P227" s="12"/>
      <c r="Q227" s="12"/>
      <c r="R227" s="12"/>
      <c r="S227" s="12"/>
      <c r="T227" s="12"/>
      <c r="U227" s="12"/>
    </row>
    <row r="228" spans="2:21" ht="12.75">
      <c r="B228" s="12"/>
      <c r="C228" s="12"/>
      <c r="D228" s="12"/>
      <c r="E228" s="12"/>
      <c r="F228" s="12"/>
      <c r="G228" s="12"/>
      <c r="H228" s="12"/>
      <c r="I228" s="12"/>
      <c r="J228" s="12"/>
      <c r="K228" s="12"/>
      <c r="L228" s="12"/>
      <c r="M228" s="12"/>
      <c r="N228" s="12"/>
      <c r="O228" s="12"/>
      <c r="P228" s="12"/>
      <c r="Q228" s="12"/>
      <c r="R228" s="12"/>
      <c r="S228" s="12"/>
      <c r="T228" s="12"/>
      <c r="U228" s="12"/>
    </row>
    <row r="229" spans="2:21" ht="12.75">
      <c r="B229" s="12"/>
      <c r="C229" s="12"/>
      <c r="D229" s="12"/>
      <c r="E229" s="12"/>
      <c r="F229" s="12"/>
      <c r="G229" s="12"/>
      <c r="H229" s="12"/>
      <c r="I229" s="12"/>
      <c r="J229" s="12"/>
      <c r="K229" s="12"/>
      <c r="L229" s="12"/>
      <c r="M229" s="12"/>
      <c r="N229" s="12"/>
      <c r="O229" s="12"/>
      <c r="P229" s="12"/>
      <c r="Q229" s="12"/>
      <c r="R229" s="12"/>
      <c r="S229" s="12"/>
      <c r="T229" s="12"/>
      <c r="U229" s="12"/>
    </row>
    <row r="230" spans="2:21" ht="12.75">
      <c r="B230" s="12"/>
      <c r="C230" s="12"/>
      <c r="D230" s="12"/>
      <c r="E230" s="12"/>
      <c r="F230" s="12"/>
      <c r="G230" s="12"/>
      <c r="H230" s="12"/>
      <c r="I230" s="12"/>
      <c r="J230" s="12"/>
      <c r="K230" s="12"/>
      <c r="L230" s="12"/>
      <c r="M230" s="12"/>
      <c r="N230" s="12"/>
      <c r="O230" s="12"/>
      <c r="P230" s="12"/>
      <c r="Q230" s="12"/>
      <c r="R230" s="12"/>
      <c r="S230" s="12"/>
      <c r="T230" s="12"/>
      <c r="U230" s="12"/>
    </row>
    <row r="231" spans="2:21" ht="12.75">
      <c r="B231" s="12"/>
      <c r="C231" s="12"/>
      <c r="D231" s="12"/>
      <c r="E231" s="12"/>
      <c r="F231" s="12"/>
      <c r="G231" s="12"/>
      <c r="H231" s="12"/>
      <c r="I231" s="12"/>
      <c r="J231" s="12"/>
      <c r="K231" s="12"/>
      <c r="L231" s="12"/>
      <c r="M231" s="12"/>
      <c r="N231" s="12"/>
      <c r="O231" s="12"/>
      <c r="P231" s="12"/>
      <c r="Q231" s="12"/>
      <c r="R231" s="12"/>
      <c r="S231" s="12"/>
      <c r="T231" s="12"/>
      <c r="U231" s="12"/>
    </row>
    <row r="232" spans="2:21" ht="12.75">
      <c r="B232" s="12"/>
      <c r="C232" s="12"/>
      <c r="D232" s="12"/>
      <c r="E232" s="12"/>
      <c r="F232" s="12"/>
      <c r="G232" s="12"/>
      <c r="H232" s="12"/>
      <c r="I232" s="12"/>
      <c r="J232" s="12"/>
      <c r="K232" s="12"/>
      <c r="L232" s="12"/>
      <c r="M232" s="12"/>
      <c r="N232" s="12"/>
      <c r="O232" s="12"/>
      <c r="P232" s="12"/>
      <c r="Q232" s="12"/>
      <c r="R232" s="12"/>
      <c r="S232" s="12"/>
      <c r="T232" s="12"/>
      <c r="U232" s="12"/>
    </row>
    <row r="233" spans="2:21" ht="12.75">
      <c r="B233" s="12"/>
      <c r="C233" s="12"/>
      <c r="D233" s="12"/>
      <c r="E233" s="12"/>
      <c r="F233" s="12"/>
      <c r="G233" s="12"/>
      <c r="H233" s="12"/>
      <c r="I233" s="12"/>
      <c r="J233" s="12"/>
      <c r="K233" s="12"/>
      <c r="L233" s="12"/>
      <c r="M233" s="12"/>
      <c r="N233" s="12"/>
      <c r="O233" s="12"/>
      <c r="P233" s="12"/>
      <c r="Q233" s="12"/>
      <c r="R233" s="12"/>
      <c r="S233" s="12"/>
      <c r="T233" s="12"/>
      <c r="U233" s="12"/>
    </row>
    <row r="234" spans="2:21" ht="12.75">
      <c r="B234" s="12"/>
      <c r="C234" s="12"/>
      <c r="D234" s="12"/>
      <c r="E234" s="12"/>
      <c r="F234" s="12"/>
      <c r="G234" s="12"/>
      <c r="H234" s="12"/>
      <c r="I234" s="12"/>
      <c r="J234" s="12"/>
      <c r="K234" s="12"/>
      <c r="L234" s="12"/>
      <c r="M234" s="12"/>
      <c r="N234" s="12"/>
      <c r="O234" s="12"/>
      <c r="P234" s="12"/>
      <c r="Q234" s="12"/>
      <c r="R234" s="12"/>
      <c r="S234" s="12"/>
      <c r="T234" s="12"/>
      <c r="U234" s="12"/>
    </row>
    <row r="235" spans="2:21" ht="12.75">
      <c r="B235" s="12"/>
      <c r="C235" s="12"/>
      <c r="D235" s="12"/>
      <c r="E235" s="12"/>
      <c r="F235" s="12"/>
      <c r="G235" s="12"/>
      <c r="H235" s="12"/>
      <c r="I235" s="12"/>
      <c r="J235" s="12"/>
      <c r="K235" s="12"/>
      <c r="L235" s="12"/>
      <c r="M235" s="12"/>
      <c r="N235" s="12"/>
      <c r="O235" s="12"/>
      <c r="P235" s="12"/>
      <c r="Q235" s="12"/>
      <c r="R235" s="12"/>
      <c r="S235" s="12"/>
      <c r="T235" s="12"/>
      <c r="U235" s="12"/>
    </row>
    <row r="236" spans="2:21" ht="12.75">
      <c r="B236" s="12"/>
      <c r="C236" s="12"/>
      <c r="D236" s="12"/>
      <c r="E236" s="12"/>
      <c r="F236" s="12"/>
      <c r="G236" s="12"/>
      <c r="H236" s="12"/>
      <c r="I236" s="12"/>
      <c r="J236" s="12"/>
      <c r="K236" s="12"/>
      <c r="L236" s="12"/>
      <c r="M236" s="12"/>
      <c r="N236" s="12"/>
      <c r="O236" s="12"/>
      <c r="P236" s="12"/>
      <c r="Q236" s="12"/>
      <c r="R236" s="12"/>
      <c r="S236" s="12"/>
      <c r="T236" s="12"/>
      <c r="U236" s="12"/>
    </row>
    <row r="237" spans="2:21" ht="12.75">
      <c r="B237" s="12"/>
      <c r="C237" s="12"/>
      <c r="D237" s="12"/>
      <c r="E237" s="12"/>
      <c r="F237" s="12"/>
      <c r="G237" s="12"/>
      <c r="H237" s="12"/>
      <c r="I237" s="12"/>
      <c r="J237" s="12"/>
      <c r="K237" s="12"/>
      <c r="L237" s="12"/>
      <c r="M237" s="12"/>
      <c r="N237" s="12"/>
      <c r="O237" s="12"/>
      <c r="P237" s="12"/>
      <c r="Q237" s="12"/>
      <c r="R237" s="12"/>
      <c r="S237" s="12"/>
      <c r="T237" s="12"/>
      <c r="U237" s="12"/>
    </row>
    <row r="238" spans="2:21" ht="12.75">
      <c r="B238" s="12"/>
      <c r="C238" s="12"/>
      <c r="D238" s="12"/>
      <c r="E238" s="12"/>
      <c r="F238" s="12"/>
      <c r="G238" s="12"/>
      <c r="H238" s="12"/>
      <c r="I238" s="12"/>
      <c r="J238" s="12"/>
      <c r="K238" s="12"/>
      <c r="L238" s="12"/>
      <c r="M238" s="12"/>
      <c r="N238" s="12"/>
      <c r="O238" s="12"/>
      <c r="P238" s="12"/>
      <c r="Q238" s="12"/>
      <c r="R238" s="12"/>
      <c r="S238" s="12"/>
      <c r="T238" s="12"/>
      <c r="U238" s="12"/>
    </row>
    <row r="239" spans="2:21" ht="12.75">
      <c r="B239" s="12"/>
      <c r="C239" s="12"/>
      <c r="D239" s="12"/>
      <c r="E239" s="12"/>
      <c r="F239" s="12"/>
      <c r="G239" s="12"/>
      <c r="H239" s="12"/>
      <c r="I239" s="12"/>
      <c r="J239" s="12"/>
      <c r="K239" s="12"/>
      <c r="L239" s="12"/>
      <c r="M239" s="12"/>
      <c r="N239" s="12"/>
      <c r="O239" s="12"/>
      <c r="P239" s="12"/>
      <c r="Q239" s="12"/>
      <c r="R239" s="12"/>
      <c r="S239" s="12"/>
      <c r="T239" s="12"/>
      <c r="U239" s="12"/>
    </row>
    <row r="240" spans="2:21" ht="12.75">
      <c r="B240" s="12"/>
      <c r="C240" s="12"/>
      <c r="D240" s="12"/>
      <c r="E240" s="12"/>
      <c r="F240" s="12"/>
      <c r="G240" s="12"/>
      <c r="H240" s="12"/>
      <c r="I240" s="12"/>
      <c r="J240" s="12"/>
      <c r="K240" s="12"/>
      <c r="L240" s="12"/>
      <c r="M240" s="12"/>
      <c r="N240" s="12"/>
      <c r="O240" s="12"/>
      <c r="P240" s="12"/>
      <c r="Q240" s="12"/>
      <c r="R240" s="12"/>
      <c r="S240" s="12"/>
      <c r="T240" s="12"/>
      <c r="U240" s="12"/>
    </row>
    <row r="241" spans="2:21" ht="12.75">
      <c r="B241" s="12"/>
      <c r="C241" s="12"/>
      <c r="D241" s="12"/>
      <c r="E241" s="12"/>
      <c r="F241" s="12"/>
      <c r="G241" s="12"/>
      <c r="H241" s="12"/>
      <c r="I241" s="12"/>
      <c r="J241" s="12"/>
      <c r="K241" s="12"/>
      <c r="L241" s="12"/>
      <c r="M241" s="12"/>
      <c r="N241" s="12"/>
      <c r="O241" s="12"/>
      <c r="P241" s="12"/>
      <c r="Q241" s="12"/>
      <c r="R241" s="12"/>
      <c r="S241" s="12"/>
      <c r="T241" s="12"/>
      <c r="U241" s="12"/>
    </row>
    <row r="242" spans="2:21" ht="12.75">
      <c r="B242" s="12"/>
      <c r="C242" s="12"/>
      <c r="D242" s="12"/>
      <c r="E242" s="12"/>
      <c r="F242" s="12"/>
      <c r="G242" s="12"/>
      <c r="H242" s="12"/>
      <c r="I242" s="12"/>
      <c r="J242" s="12"/>
      <c r="K242" s="12"/>
      <c r="L242" s="12"/>
      <c r="M242" s="12"/>
      <c r="N242" s="12"/>
      <c r="O242" s="12"/>
      <c r="P242" s="12"/>
      <c r="Q242" s="12"/>
      <c r="R242" s="12"/>
      <c r="S242" s="12"/>
      <c r="T242" s="12"/>
      <c r="U242" s="12"/>
    </row>
    <row r="243" spans="2:21" ht="12.75">
      <c r="B243" s="12"/>
      <c r="C243" s="12"/>
      <c r="D243" s="12"/>
      <c r="E243" s="12"/>
      <c r="F243" s="12"/>
      <c r="G243" s="12"/>
      <c r="H243" s="12"/>
      <c r="I243" s="12"/>
      <c r="J243" s="12"/>
      <c r="K243" s="12"/>
      <c r="L243" s="12"/>
      <c r="M243" s="12"/>
      <c r="N243" s="12"/>
      <c r="O243" s="12"/>
      <c r="P243" s="12"/>
      <c r="Q243" s="12"/>
      <c r="R243" s="12"/>
      <c r="S243" s="12"/>
      <c r="T243" s="12"/>
      <c r="U243" s="12"/>
    </row>
    <row r="244" spans="2:21" ht="12.75">
      <c r="B244" s="12"/>
      <c r="C244" s="12"/>
      <c r="D244" s="12"/>
      <c r="E244" s="12"/>
      <c r="F244" s="12"/>
      <c r="G244" s="12"/>
      <c r="H244" s="12"/>
      <c r="I244" s="12"/>
      <c r="J244" s="12"/>
      <c r="K244" s="12"/>
      <c r="L244" s="12"/>
      <c r="M244" s="12"/>
      <c r="N244" s="12"/>
      <c r="O244" s="12"/>
      <c r="P244" s="12"/>
      <c r="Q244" s="12"/>
      <c r="R244" s="12"/>
      <c r="S244" s="12"/>
      <c r="T244" s="12"/>
      <c r="U244" s="12"/>
    </row>
    <row r="245" spans="2:21" ht="12.75">
      <c r="B245" s="12"/>
      <c r="C245" s="12"/>
      <c r="D245" s="12"/>
      <c r="E245" s="12"/>
      <c r="F245" s="12"/>
      <c r="G245" s="12"/>
      <c r="H245" s="12"/>
      <c r="I245" s="12"/>
      <c r="J245" s="12"/>
      <c r="K245" s="12"/>
      <c r="L245" s="12"/>
      <c r="M245" s="12"/>
      <c r="N245" s="12"/>
      <c r="O245" s="12"/>
      <c r="P245" s="12"/>
      <c r="Q245" s="12"/>
      <c r="R245" s="12"/>
      <c r="S245" s="12"/>
      <c r="T245" s="12"/>
      <c r="U245" s="12"/>
    </row>
    <row r="246" spans="2:21" ht="12.75">
      <c r="B246" s="12"/>
      <c r="C246" s="12"/>
      <c r="D246" s="12"/>
      <c r="E246" s="12"/>
      <c r="F246" s="12"/>
      <c r="G246" s="12"/>
      <c r="H246" s="12"/>
      <c r="I246" s="12"/>
      <c r="J246" s="12"/>
      <c r="K246" s="12"/>
      <c r="L246" s="12"/>
      <c r="M246" s="12"/>
      <c r="N246" s="12"/>
      <c r="O246" s="12"/>
      <c r="P246" s="12"/>
      <c r="Q246" s="12"/>
      <c r="R246" s="12"/>
      <c r="S246" s="12"/>
      <c r="T246" s="12"/>
      <c r="U246" s="12"/>
    </row>
    <row r="247" spans="2:21" ht="12.75">
      <c r="B247" s="12"/>
      <c r="C247" s="12"/>
      <c r="D247" s="12"/>
      <c r="E247" s="12"/>
      <c r="F247" s="12"/>
      <c r="G247" s="12"/>
      <c r="H247" s="12"/>
      <c r="I247" s="12"/>
      <c r="J247" s="12"/>
      <c r="K247" s="12"/>
      <c r="L247" s="12"/>
      <c r="M247" s="12"/>
      <c r="N247" s="12"/>
      <c r="O247" s="12"/>
      <c r="P247" s="12"/>
      <c r="Q247" s="12"/>
      <c r="R247" s="12"/>
      <c r="S247" s="12"/>
      <c r="T247" s="12"/>
      <c r="U247" s="12"/>
    </row>
    <row r="248" spans="19:21" ht="12.75">
      <c r="S248" s="12"/>
      <c r="T248" s="12"/>
      <c r="U248" s="12"/>
    </row>
    <row r="249" spans="19:21" ht="12.75">
      <c r="S249" s="12"/>
      <c r="T249" s="12"/>
      <c r="U249" s="12"/>
    </row>
    <row r="250" spans="19:21" ht="12.75">
      <c r="S250" s="12"/>
      <c r="T250" s="12"/>
      <c r="U250" s="12"/>
    </row>
    <row r="251" spans="19:21" ht="12.75">
      <c r="S251" s="12"/>
      <c r="T251" s="12"/>
      <c r="U251" s="12"/>
    </row>
    <row r="252" spans="19:21" ht="12.75">
      <c r="S252" s="12"/>
      <c r="T252" s="12"/>
      <c r="U252" s="12"/>
    </row>
    <row r="253" spans="19:21" ht="12.75">
      <c r="S253" s="12"/>
      <c r="T253" s="12"/>
      <c r="U253" s="12"/>
    </row>
    <row r="254" spans="19:21" ht="12.75">
      <c r="S254" s="12"/>
      <c r="T254" s="12"/>
      <c r="U254" s="12"/>
    </row>
    <row r="255" spans="19:21" ht="12.75">
      <c r="S255" s="12"/>
      <c r="T255" s="12"/>
      <c r="U255" s="12"/>
    </row>
    <row r="256" spans="19:21" ht="12.75">
      <c r="S256" s="12"/>
      <c r="T256" s="12"/>
      <c r="U256" s="12"/>
    </row>
    <row r="257" spans="19:21" ht="12.75">
      <c r="S257" s="12"/>
      <c r="T257" s="12"/>
      <c r="U257" s="12"/>
    </row>
    <row r="258" spans="19:21" ht="12.75">
      <c r="S258" s="12"/>
      <c r="T258" s="12"/>
      <c r="U258" s="12"/>
    </row>
    <row r="259" spans="19:21" ht="12.75">
      <c r="S259" s="12"/>
      <c r="T259" s="12"/>
      <c r="U259" s="12"/>
    </row>
  </sheetData>
  <mergeCells count="5">
    <mergeCell ref="A3:R3"/>
    <mergeCell ref="A35:R42"/>
    <mergeCell ref="A15:R16"/>
    <mergeCell ref="A27:S29"/>
    <mergeCell ref="A17:R25"/>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65" r:id="rId1"/>
</worksheet>
</file>

<file path=xl/worksheets/sheet19.xml><?xml version="1.0" encoding="utf-8"?>
<worksheet xmlns="http://schemas.openxmlformats.org/spreadsheetml/2006/main" xmlns:r="http://schemas.openxmlformats.org/officeDocument/2006/relationships">
  <sheetPr>
    <pageSetUpPr fitToPage="1"/>
  </sheetPr>
  <dimension ref="A1:Q234"/>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3" sqref="A3:O17"/>
    </sheetView>
  </sheetViews>
  <sheetFormatPr defaultColWidth="11.421875" defaultRowHeight="12.75"/>
  <cols>
    <col min="1" max="2" width="10.7109375" style="1" customWidth="1"/>
    <col min="3" max="10" width="6.7109375" style="1" customWidth="1"/>
    <col min="11" max="15" width="10.7109375" style="1" customWidth="1"/>
    <col min="16" max="25" width="7.7109375" style="1" customWidth="1"/>
    <col min="26" max="16384" width="11.421875" style="1" customWidth="1"/>
  </cols>
  <sheetData>
    <row r="1" spans="2:15" ht="12.75">
      <c r="B1" s="2"/>
      <c r="C1" s="2"/>
      <c r="D1" s="2"/>
      <c r="E1" s="2"/>
      <c r="F1" s="2"/>
      <c r="G1" s="2"/>
      <c r="H1" s="2"/>
      <c r="I1" s="2"/>
      <c r="J1" s="2"/>
      <c r="K1" s="2"/>
      <c r="L1" s="2"/>
      <c r="M1" s="2"/>
      <c r="N1" s="2"/>
      <c r="O1" s="2"/>
    </row>
    <row r="2" ht="13.5" thickBot="1"/>
    <row r="3" spans="1:15" ht="19.5" customHeight="1" thickTop="1">
      <c r="A3" s="628" t="s">
        <v>205</v>
      </c>
      <c r="B3" s="629"/>
      <c r="C3" s="629"/>
      <c r="D3" s="629"/>
      <c r="E3" s="629"/>
      <c r="F3" s="629"/>
      <c r="G3" s="629"/>
      <c r="H3" s="629"/>
      <c r="I3" s="629"/>
      <c r="J3" s="629"/>
      <c r="K3" s="629"/>
      <c r="L3" s="629"/>
      <c r="M3" s="629"/>
      <c r="N3" s="629"/>
      <c r="O3" s="630"/>
    </row>
    <row r="4" spans="1:15" ht="9.75" customHeight="1" thickBot="1">
      <c r="A4" s="29"/>
      <c r="B4" s="30"/>
      <c r="C4" s="30"/>
      <c r="D4" s="30"/>
      <c r="E4" s="30"/>
      <c r="F4" s="30"/>
      <c r="G4" s="30"/>
      <c r="H4" s="30"/>
      <c r="I4" s="30"/>
      <c r="J4" s="30"/>
      <c r="K4" s="30"/>
      <c r="L4" s="30"/>
      <c r="M4" s="30"/>
      <c r="N4" s="30"/>
      <c r="O4" s="32"/>
    </row>
    <row r="5" spans="1:15" ht="19.5" customHeight="1" thickBot="1">
      <c r="A5" s="3"/>
      <c r="B5" s="691" t="s">
        <v>31</v>
      </c>
      <c r="C5" s="692" t="s">
        <v>111</v>
      </c>
      <c r="D5" s="684"/>
      <c r="E5" s="692" t="s">
        <v>108</v>
      </c>
      <c r="F5" s="684"/>
      <c r="G5" s="692" t="s">
        <v>109</v>
      </c>
      <c r="H5" s="684"/>
      <c r="I5" s="692" t="s">
        <v>110</v>
      </c>
      <c r="J5" s="684"/>
      <c r="K5" s="694" t="s">
        <v>114</v>
      </c>
      <c r="L5" s="684"/>
      <c r="M5" s="684"/>
      <c r="N5" s="684"/>
      <c r="O5" s="685"/>
    </row>
    <row r="6" spans="1:15" ht="69.75" customHeight="1">
      <c r="A6" s="18" t="s">
        <v>379</v>
      </c>
      <c r="B6" s="614"/>
      <c r="C6" s="693"/>
      <c r="D6" s="693"/>
      <c r="E6" s="693"/>
      <c r="F6" s="693"/>
      <c r="G6" s="693"/>
      <c r="H6" s="693"/>
      <c r="I6" s="693"/>
      <c r="J6" s="693"/>
      <c r="K6" s="571" t="s">
        <v>32</v>
      </c>
      <c r="L6" s="271" t="s">
        <v>111</v>
      </c>
      <c r="M6" s="271" t="s">
        <v>108</v>
      </c>
      <c r="N6" s="271" t="s">
        <v>112</v>
      </c>
      <c r="O6" s="275" t="s">
        <v>113</v>
      </c>
    </row>
    <row r="7" spans="1:17" ht="19.5" customHeight="1">
      <c r="A7" s="9">
        <v>2005</v>
      </c>
      <c r="B7" s="205">
        <f>'CN14'!B7+'CN16'!B6</f>
        <v>255.09572217899998</v>
      </c>
      <c r="C7" s="6">
        <f aca="true" t="shared" si="0" ref="C7:C12">B7-E7</f>
        <v>158.7908441302195</v>
      </c>
      <c r="D7" s="88">
        <f>C7/$B7</f>
        <v>0.6224755271230946</v>
      </c>
      <c r="E7" s="6">
        <f>'CN14'!C7+'CN16'!C6</f>
        <v>96.30487804878048</v>
      </c>
      <c r="F7" s="88">
        <f>E7/$B7</f>
        <v>0.37752447287690544</v>
      </c>
      <c r="G7" s="6">
        <f>'CN16'!D6</f>
        <v>29.389722178999996</v>
      </c>
      <c r="H7" s="88">
        <f aca="true" t="shared" si="1" ref="H7:H14">G7/$B7</f>
        <v>0.11521056459887362</v>
      </c>
      <c r="I7" s="6">
        <f>'CN14'!C7+'CN16'!E6</f>
        <v>38.3841586248</v>
      </c>
      <c r="J7" s="88">
        <f aca="true" t="shared" si="2" ref="J7:J12">I7/B7</f>
        <v>0.15046962880022716</v>
      </c>
      <c r="K7" s="273">
        <f>B7/'CN1'!$B6</f>
        <v>0.16933196204603698</v>
      </c>
      <c r="L7" s="22">
        <f aca="true" t="shared" si="3" ref="L7:L12">K7-M7</f>
        <v>0.10540500233339471</v>
      </c>
      <c r="M7" s="22">
        <f>E7/'CN1'!$B6</f>
        <v>0.06392695971264227</v>
      </c>
      <c r="N7" s="22">
        <f>G7/'CN1'!$B6</f>
        <v>0.01950883095195896</v>
      </c>
      <c r="O7" s="47">
        <f>I7/'CN1'!$B6</f>
        <v>0.02547931747308134</v>
      </c>
      <c r="P7" s="27"/>
      <c r="Q7" s="27"/>
    </row>
    <row r="8" spans="1:17" ht="19.5" customHeight="1">
      <c r="A8" s="9">
        <f>A7+1</f>
        <v>2006</v>
      </c>
      <c r="B8" s="205">
        <f>'CN14'!B8+'CN16'!B7</f>
        <v>273.62603655</v>
      </c>
      <c r="C8" s="6">
        <f t="shared" si="0"/>
        <v>154.1992072817073</v>
      </c>
      <c r="D8" s="88">
        <f aca="true" t="shared" si="4" ref="D8:F12">C8/$B8</f>
        <v>0.5635399658085181</v>
      </c>
      <c r="E8" s="6">
        <f>'CN14'!C8+'CN16'!C7</f>
        <v>119.42682926829268</v>
      </c>
      <c r="F8" s="88">
        <f t="shared" si="4"/>
        <v>0.43646003419148194</v>
      </c>
      <c r="G8" s="6">
        <f>'CN16'!D7</f>
        <v>37.10203655000001</v>
      </c>
      <c r="H8" s="88">
        <f t="shared" si="1"/>
        <v>0.1355939552310122</v>
      </c>
      <c r="I8" s="6">
        <f>'CN14'!C8+'CN16'!E7</f>
        <v>47.3797776815</v>
      </c>
      <c r="J8" s="88">
        <f t="shared" si="2"/>
        <v>0.17315522411129267</v>
      </c>
      <c r="K8" s="273">
        <f>B8/'CN1'!$B7</f>
        <v>0.17327080761589514</v>
      </c>
      <c r="L8" s="22">
        <f t="shared" si="3"/>
        <v>0.09764502499947586</v>
      </c>
      <c r="M8" s="22">
        <f>E8/'CN1'!$B7</f>
        <v>0.07562578261641928</v>
      </c>
      <c r="N8" s="22">
        <f>G8/'CN1'!$B7</f>
        <v>0.023494474130711016</v>
      </c>
      <c r="O8" s="47">
        <f>I8/'CN1'!$B7</f>
        <v>0.030002745524675</v>
      </c>
      <c r="P8" s="27"/>
      <c r="Q8" s="27"/>
    </row>
    <row r="9" spans="1:17" ht="19.5" customHeight="1">
      <c r="A9" s="9">
        <f>A8+1</f>
        <v>2007</v>
      </c>
      <c r="B9" s="205">
        <f>'CN14'!B9+'CN16'!B8</f>
        <v>293.091553007</v>
      </c>
      <c r="C9" s="6">
        <f t="shared" si="0"/>
        <v>158.6403334948049</v>
      </c>
      <c r="D9" s="88">
        <f t="shared" si="4"/>
        <v>0.541265457387699</v>
      </c>
      <c r="E9" s="6">
        <f>'CN14'!C9+'CN16'!C8</f>
        <v>134.4512195121951</v>
      </c>
      <c r="F9" s="88">
        <f t="shared" si="4"/>
        <v>0.45873454261230096</v>
      </c>
      <c r="G9" s="6">
        <f>'CN16'!D8</f>
        <v>40.447553006999996</v>
      </c>
      <c r="H9" s="88">
        <f t="shared" si="1"/>
        <v>0.1380031344882668</v>
      </c>
      <c r="I9" s="6">
        <f>'CN14'!C9+'CN16'!E8</f>
        <v>50.7289020842</v>
      </c>
      <c r="J9" s="88">
        <f t="shared" si="2"/>
        <v>0.17308210203856822</v>
      </c>
      <c r="K9" s="273">
        <f>B9/'CN1'!$B8</f>
        <v>0.17650248411793187</v>
      </c>
      <c r="L9" s="22">
        <f t="shared" si="3"/>
        <v>0.09553469779615749</v>
      </c>
      <c r="M9" s="22">
        <f>E9/'CN1'!$B8</f>
        <v>0.08096778632177438</v>
      </c>
      <c r="N9" s="22">
        <f>G9/'CN1'!$B8</f>
        <v>0.024357896053240125</v>
      </c>
      <c r="O9" s="47">
        <f>I9/'CN1'!$B8</f>
        <v>0.03054942096616065</v>
      </c>
      <c r="P9" s="27"/>
      <c r="Q9" s="27"/>
    </row>
    <row r="10" spans="1:17" ht="19.5" customHeight="1">
      <c r="A10" s="9">
        <v>2008</v>
      </c>
      <c r="B10" s="205">
        <f>'CN14'!B10+'CN16'!B9</f>
        <v>296.059057746</v>
      </c>
      <c r="C10" s="6">
        <f t="shared" si="0"/>
        <v>157.75417969721954</v>
      </c>
      <c r="D10" s="88">
        <f t="shared" si="4"/>
        <v>0.5328469964683961</v>
      </c>
      <c r="E10" s="6">
        <f>'CN14'!C10+'CN16'!C9</f>
        <v>138.30487804878047</v>
      </c>
      <c r="F10" s="88">
        <f t="shared" si="4"/>
        <v>0.4671530035316039</v>
      </c>
      <c r="G10" s="6">
        <f>'CN16'!D9</f>
        <v>40.18750219044444</v>
      </c>
      <c r="H10" s="88">
        <f t="shared" si="1"/>
        <v>0.13574150541586463</v>
      </c>
      <c r="I10" s="6">
        <f>'CN14'!C10+'CN16'!E9</f>
        <v>51.239321902200004</v>
      </c>
      <c r="J10" s="88">
        <f t="shared" si="2"/>
        <v>0.1730712861558862</v>
      </c>
      <c r="K10" s="273">
        <f>B10/'CN1'!$B9</f>
        <v>0.1747016695114935</v>
      </c>
      <c r="L10" s="22">
        <f t="shared" si="3"/>
        <v>0.09308925987721367</v>
      </c>
      <c r="M10" s="22">
        <f>E10/'CN1'!$B9</f>
        <v>0.08161240963427982</v>
      </c>
      <c r="N10" s="22">
        <f>G10/'CN1'!$B9</f>
        <v>0.02371426761815499</v>
      </c>
      <c r="O10" s="47">
        <f>I10/'CN1'!$B9</f>
        <v>0.03023584263593475</v>
      </c>
      <c r="P10" s="27"/>
      <c r="Q10" s="27"/>
    </row>
    <row r="11" spans="1:17" ht="19.5" customHeight="1">
      <c r="A11" s="9">
        <v>2009</v>
      </c>
      <c r="B11" s="205">
        <f>'CN14'!B11+'CN16'!B10</f>
        <v>294.756</v>
      </c>
      <c r="C11" s="6">
        <f t="shared" si="0"/>
        <v>185.71941463414632</v>
      </c>
      <c r="D11" s="88">
        <f t="shared" si="4"/>
        <v>0.6300784874070293</v>
      </c>
      <c r="E11" s="6">
        <f>'CN14'!C11+'CN16'!C10</f>
        <v>109.03658536585365</v>
      </c>
      <c r="F11" s="88">
        <f t="shared" si="4"/>
        <v>0.3699215125929707</v>
      </c>
      <c r="G11" s="6">
        <f>'CN16'!D10</f>
        <v>38.919111111111114</v>
      </c>
      <c r="H11" s="88">
        <f t="shared" si="1"/>
        <v>0.13203840163087815</v>
      </c>
      <c r="I11" s="6">
        <f>'CN14'!C11+'CN16'!E10</f>
        <v>48.938693462398476</v>
      </c>
      <c r="J11" s="88">
        <f t="shared" si="2"/>
        <v>0.16603120364775775</v>
      </c>
      <c r="K11" s="273">
        <f>B11/'CN1'!$B10</f>
        <v>0.17917633449458711</v>
      </c>
      <c r="L11" s="22">
        <f t="shared" si="3"/>
        <v>0.11289515381748538</v>
      </c>
      <c r="M11" s="22">
        <f>E11/'CN1'!$B10</f>
        <v>0.06628118067710173</v>
      </c>
      <c r="N11" s="22">
        <f>G11/'CN1'!$B10</f>
        <v>0.02365815681674486</v>
      </c>
      <c r="O11" s="47">
        <f>I11/'CN1'!$B10</f>
        <v>0.029748862481329554</v>
      </c>
      <c r="P11" s="27"/>
      <c r="Q11" s="27"/>
    </row>
    <row r="12" spans="1:17" ht="19.5" customHeight="1" thickBot="1">
      <c r="A12" s="10">
        <v>2010</v>
      </c>
      <c r="B12" s="85">
        <f>'CN14'!B12+'CN16'!B11</f>
        <v>304.9681175847911</v>
      </c>
      <c r="C12" s="261">
        <f t="shared" si="0"/>
        <v>192.4315322189375</v>
      </c>
      <c r="D12" s="90">
        <f t="shared" si="4"/>
        <v>0.6309890153203809</v>
      </c>
      <c r="E12" s="261">
        <f>'CN14'!C12+'CN16'!C11</f>
        <v>112.53658536585361</v>
      </c>
      <c r="F12" s="90">
        <f t="shared" si="4"/>
        <v>0.369010984679619</v>
      </c>
      <c r="G12" s="261">
        <f>'CN16'!D11</f>
        <v>42.883876672805364</v>
      </c>
      <c r="H12" s="90">
        <f t="shared" si="1"/>
        <v>0.1406175734448118</v>
      </c>
      <c r="I12" s="261">
        <f>'CN14'!C12+'CN16'!E11</f>
        <v>50.133926009264485</v>
      </c>
      <c r="J12" s="90">
        <f t="shared" si="2"/>
        <v>0.16439071207279762</v>
      </c>
      <c r="K12" s="274">
        <f>B12/'CN1'!$B11</f>
        <v>0.18157108571428676</v>
      </c>
      <c r="L12" s="42">
        <f t="shared" si="3"/>
        <v>0.11456936058551029</v>
      </c>
      <c r="M12" s="42">
        <f>E12/'CN1'!$B11</f>
        <v>0.06700172512877647</v>
      </c>
      <c r="N12" s="42">
        <f>G12/'CN1'!$B11</f>
        <v>0.025532085480882937</v>
      </c>
      <c r="O12" s="188">
        <f>I12/'CN1'!$B11</f>
        <v>0.029848600072402573</v>
      </c>
      <c r="P12" s="8"/>
      <c r="Q12" s="8"/>
    </row>
    <row r="13" spans="1:17" ht="19.5" customHeight="1" thickTop="1">
      <c r="A13" s="396">
        <v>2011</v>
      </c>
      <c r="B13" s="488">
        <f>'CN14'!B13+'CN16'!B12</f>
        <v>319.20831143029454</v>
      </c>
      <c r="C13" s="534">
        <f>B13-E13</f>
        <v>202.99021211216808</v>
      </c>
      <c r="D13" s="494">
        <f>C13/$B13</f>
        <v>0.6359176902462799</v>
      </c>
      <c r="E13" s="534">
        <f>'CN14'!C13+'CN16'!C12</f>
        <v>116.21809931812646</v>
      </c>
      <c r="F13" s="494">
        <f>E13/$B13</f>
        <v>0.36408230975372013</v>
      </c>
      <c r="G13" s="534">
        <f>'CN16'!D12</f>
        <v>46.346996961822526</v>
      </c>
      <c r="H13" s="494">
        <f t="shared" si="1"/>
        <v>0.1451935783067582</v>
      </c>
      <c r="I13" s="534">
        <f>'CN14'!C13+'CN16'!E12</f>
        <v>52.09625182676453</v>
      </c>
      <c r="J13" s="494">
        <f>I13/B13</f>
        <v>0.16320455940928963</v>
      </c>
      <c r="K13" s="462">
        <f>B13/'CN1'!$B12</f>
        <v>0.18451395482558627</v>
      </c>
      <c r="L13" s="399">
        <f>K13-M13</f>
        <v>0.11733568797089325</v>
      </c>
      <c r="M13" s="399">
        <f>E13/'CN1'!$B12</f>
        <v>0.06717826685469303</v>
      </c>
      <c r="N13" s="399">
        <f>G13/'CN1'!$B12</f>
        <v>0.026790241348658404</v>
      </c>
      <c r="O13" s="453">
        <f>I13/'CN1'!$B12</f>
        <v>0.030113518702175376</v>
      </c>
      <c r="P13" s="8"/>
      <c r="Q13" s="8"/>
    </row>
    <row r="14" spans="1:17" ht="19.5" customHeight="1" thickBot="1">
      <c r="A14" s="10">
        <v>2012</v>
      </c>
      <c r="B14" s="85">
        <f>'CN14'!B14+'CN16'!B13</f>
        <v>328.78456077320334</v>
      </c>
      <c r="C14" s="261">
        <f>B14-E14</f>
        <v>209.0799184755331</v>
      </c>
      <c r="D14" s="90">
        <f>C14/$B14</f>
        <v>0.6359176902462799</v>
      </c>
      <c r="E14" s="261">
        <f>'CN14'!C14+'CN16'!C13</f>
        <v>119.70464229767023</v>
      </c>
      <c r="F14" s="90">
        <f>E14/$B14</f>
        <v>0.36408230975372013</v>
      </c>
      <c r="G14" s="261">
        <f>'CN16'!D13</f>
        <v>47.7374068706772</v>
      </c>
      <c r="H14" s="90">
        <f t="shared" si="1"/>
        <v>0.1451935783067582</v>
      </c>
      <c r="I14" s="261">
        <f>'CN14'!C14+'CN16'!E13</f>
        <v>53.65913938156746</v>
      </c>
      <c r="J14" s="90">
        <f>I14/B14</f>
        <v>0.16320455940928963</v>
      </c>
      <c r="K14" s="274">
        <f>B14/'CN1'!$B13</f>
        <v>0.18451395482558625</v>
      </c>
      <c r="L14" s="42">
        <f>K14-M14</f>
        <v>0.11733568797089323</v>
      </c>
      <c r="M14" s="42">
        <f>E14/'CN1'!$B13</f>
        <v>0.06717826685469301</v>
      </c>
      <c r="N14" s="42">
        <f>G14/'CN1'!$B13</f>
        <v>0.0267902413486584</v>
      </c>
      <c r="O14" s="188">
        <f>I14/'CN1'!$B13</f>
        <v>0.030113518702175372</v>
      </c>
      <c r="P14" s="8"/>
      <c r="Q14" s="8"/>
    </row>
    <row r="15" spans="2:17" ht="14.25" thickBot="1" thickTop="1">
      <c r="B15" s="12"/>
      <c r="C15" s="12"/>
      <c r="D15" s="12"/>
      <c r="E15" s="12"/>
      <c r="F15" s="12"/>
      <c r="G15" s="12"/>
      <c r="H15" s="12"/>
      <c r="I15" s="12"/>
      <c r="J15" s="12"/>
      <c r="K15" s="12"/>
      <c r="L15" s="12"/>
      <c r="M15" s="12"/>
      <c r="N15" s="12"/>
      <c r="O15" s="12"/>
      <c r="P15" s="8"/>
      <c r="Q15" s="8"/>
    </row>
    <row r="16" spans="1:17" ht="13.5" thickTop="1">
      <c r="A16" s="603" t="s">
        <v>46</v>
      </c>
      <c r="B16" s="604"/>
      <c r="C16" s="604"/>
      <c r="D16" s="604"/>
      <c r="E16" s="604"/>
      <c r="F16" s="604"/>
      <c r="G16" s="604"/>
      <c r="H16" s="604"/>
      <c r="I16" s="604"/>
      <c r="J16" s="604"/>
      <c r="K16" s="604"/>
      <c r="L16" s="604"/>
      <c r="M16" s="604"/>
      <c r="N16" s="604"/>
      <c r="O16" s="605"/>
      <c r="P16" s="8"/>
      <c r="Q16" s="8"/>
    </row>
    <row r="17" spans="1:17" ht="13.5" thickBot="1">
      <c r="A17" s="601"/>
      <c r="B17" s="636"/>
      <c r="C17" s="636"/>
      <c r="D17" s="636"/>
      <c r="E17" s="636"/>
      <c r="F17" s="636"/>
      <c r="G17" s="636"/>
      <c r="H17" s="636"/>
      <c r="I17" s="636"/>
      <c r="J17" s="636"/>
      <c r="K17" s="636"/>
      <c r="L17" s="636"/>
      <c r="M17" s="636"/>
      <c r="N17" s="636"/>
      <c r="O17" s="637"/>
      <c r="P17" s="8"/>
      <c r="Q17" s="8"/>
    </row>
    <row r="18" spans="1:17" ht="13.5" thickTop="1">
      <c r="A18" s="28"/>
      <c r="B18" s="12"/>
      <c r="C18" s="12"/>
      <c r="D18" s="12"/>
      <c r="E18" s="12"/>
      <c r="F18" s="12"/>
      <c r="G18" s="12"/>
      <c r="H18" s="12"/>
      <c r="I18" s="12"/>
      <c r="J18" s="12"/>
      <c r="K18" s="12"/>
      <c r="L18" s="12"/>
      <c r="M18" s="12"/>
      <c r="N18" s="12"/>
      <c r="O18" s="12"/>
      <c r="P18" s="8"/>
      <c r="Q18" s="8"/>
    </row>
    <row r="19" spans="1:17" ht="12.75">
      <c r="A19" s="28"/>
      <c r="B19" s="12"/>
      <c r="C19" s="12"/>
      <c r="D19" s="12"/>
      <c r="E19" s="12"/>
      <c r="F19" s="12"/>
      <c r="G19" s="12"/>
      <c r="H19" s="12"/>
      <c r="I19" s="12"/>
      <c r="J19" s="12"/>
      <c r="K19" s="12"/>
      <c r="L19" s="12"/>
      <c r="M19" s="12"/>
      <c r="N19" s="12"/>
      <c r="O19" s="12"/>
      <c r="P19" s="8"/>
      <c r="Q19" s="8"/>
    </row>
    <row r="20" spans="2:17" ht="12.75">
      <c r="B20" s="12"/>
      <c r="C20" s="12"/>
      <c r="D20" s="12"/>
      <c r="E20" s="12"/>
      <c r="F20" s="12"/>
      <c r="G20" s="12"/>
      <c r="H20" s="12"/>
      <c r="I20" s="12"/>
      <c r="J20" s="12"/>
      <c r="K20" s="12"/>
      <c r="L20" s="12"/>
      <c r="M20" s="12"/>
      <c r="N20" s="12"/>
      <c r="O20" s="12"/>
      <c r="P20" s="8"/>
      <c r="Q20" s="8"/>
    </row>
    <row r="21" spans="2:17" ht="12.75">
      <c r="B21" s="12"/>
      <c r="C21" s="12"/>
      <c r="D21" s="12"/>
      <c r="E21" s="12"/>
      <c r="F21" s="12"/>
      <c r="G21" s="12"/>
      <c r="H21" s="12"/>
      <c r="I21" s="12"/>
      <c r="J21" s="12"/>
      <c r="K21" s="12"/>
      <c r="L21" s="12"/>
      <c r="M21" s="12"/>
      <c r="N21" s="12"/>
      <c r="O21" s="12"/>
      <c r="P21" s="8"/>
      <c r="Q21" s="8"/>
    </row>
    <row r="22" spans="2:17" ht="12.75">
      <c r="B22" s="12"/>
      <c r="C22" s="12"/>
      <c r="D22" s="12"/>
      <c r="E22" s="12"/>
      <c r="F22" s="12"/>
      <c r="G22" s="12"/>
      <c r="H22" s="12"/>
      <c r="I22" s="12"/>
      <c r="J22" s="12"/>
      <c r="K22" s="12"/>
      <c r="L22" s="12"/>
      <c r="M22" s="12"/>
      <c r="N22" s="12"/>
      <c r="O22" s="12"/>
      <c r="P22" s="8"/>
      <c r="Q22" s="8"/>
    </row>
    <row r="23" spans="2:17" ht="12.75">
      <c r="B23" s="12"/>
      <c r="C23" s="12"/>
      <c r="D23" s="12"/>
      <c r="E23" s="12"/>
      <c r="F23" s="12"/>
      <c r="G23" s="12"/>
      <c r="H23" s="12"/>
      <c r="I23" s="12"/>
      <c r="J23" s="12"/>
      <c r="K23" s="12"/>
      <c r="L23" s="12"/>
      <c r="M23" s="12"/>
      <c r="N23" s="12"/>
      <c r="O23" s="12"/>
      <c r="P23" s="8"/>
      <c r="Q23" s="8"/>
    </row>
    <row r="24" spans="2:17" ht="12.75">
      <c r="B24" s="12"/>
      <c r="C24" s="12"/>
      <c r="D24" s="12"/>
      <c r="E24" s="12"/>
      <c r="F24" s="12"/>
      <c r="G24" s="12"/>
      <c r="H24" s="12"/>
      <c r="I24" s="12"/>
      <c r="J24" s="12"/>
      <c r="K24" s="12"/>
      <c r="L24" s="12"/>
      <c r="M24" s="12"/>
      <c r="N24" s="12"/>
      <c r="O24" s="12"/>
      <c r="P24" s="8"/>
      <c r="Q24" s="8"/>
    </row>
    <row r="25" spans="2:17" ht="12.75">
      <c r="B25" s="12"/>
      <c r="C25" s="12"/>
      <c r="D25" s="12"/>
      <c r="E25" s="12"/>
      <c r="F25" s="12"/>
      <c r="G25" s="12"/>
      <c r="H25" s="12"/>
      <c r="I25" s="12"/>
      <c r="J25" s="12"/>
      <c r="K25" s="12"/>
      <c r="L25" s="12"/>
      <c r="M25" s="12"/>
      <c r="N25" s="12"/>
      <c r="O25" s="12"/>
      <c r="P25" s="8"/>
      <c r="Q25" s="8"/>
    </row>
    <row r="26" spans="2:17" ht="12.75">
      <c r="B26" s="12"/>
      <c r="C26" s="12"/>
      <c r="D26" s="12"/>
      <c r="E26" s="12"/>
      <c r="F26" s="12"/>
      <c r="G26" s="12"/>
      <c r="H26" s="12"/>
      <c r="I26" s="12"/>
      <c r="J26" s="12"/>
      <c r="K26" s="12"/>
      <c r="L26" s="12"/>
      <c r="M26" s="12"/>
      <c r="N26" s="12"/>
      <c r="O26" s="12"/>
      <c r="P26" s="8"/>
      <c r="Q26" s="8"/>
    </row>
    <row r="27" spans="2:17" ht="12.75">
      <c r="B27" s="12"/>
      <c r="C27" s="12"/>
      <c r="D27" s="12"/>
      <c r="E27" s="12"/>
      <c r="F27" s="12"/>
      <c r="G27" s="12"/>
      <c r="H27" s="12"/>
      <c r="I27" s="12"/>
      <c r="J27" s="12"/>
      <c r="K27" s="12"/>
      <c r="L27" s="12"/>
      <c r="M27" s="12"/>
      <c r="N27" s="12"/>
      <c r="O27" s="12"/>
      <c r="P27" s="8"/>
      <c r="Q27" s="8"/>
    </row>
    <row r="28" spans="2:17" ht="12.75">
      <c r="B28" s="12"/>
      <c r="C28" s="12"/>
      <c r="D28" s="12"/>
      <c r="E28" s="12"/>
      <c r="F28" s="12"/>
      <c r="G28" s="12"/>
      <c r="H28" s="12"/>
      <c r="I28" s="12"/>
      <c r="J28" s="12"/>
      <c r="K28" s="12"/>
      <c r="L28" s="12"/>
      <c r="M28" s="12"/>
      <c r="N28" s="12"/>
      <c r="O28" s="12"/>
      <c r="P28" s="8"/>
      <c r="Q28" s="8"/>
    </row>
    <row r="29" spans="2:17" ht="12.75">
      <c r="B29" s="12"/>
      <c r="C29" s="12"/>
      <c r="D29" s="12"/>
      <c r="E29" s="12"/>
      <c r="F29" s="12"/>
      <c r="G29" s="12"/>
      <c r="H29" s="12"/>
      <c r="I29" s="12"/>
      <c r="J29" s="12"/>
      <c r="K29" s="12"/>
      <c r="L29" s="12"/>
      <c r="M29" s="12"/>
      <c r="N29" s="12"/>
      <c r="O29" s="12"/>
      <c r="P29" s="12"/>
      <c r="Q29" s="12"/>
    </row>
    <row r="30" spans="2:17" ht="12.75">
      <c r="B30" s="12"/>
      <c r="C30" s="12"/>
      <c r="D30" s="12"/>
      <c r="E30" s="12"/>
      <c r="F30" s="12"/>
      <c r="G30" s="12"/>
      <c r="H30" s="12"/>
      <c r="I30" s="12"/>
      <c r="J30" s="12"/>
      <c r="K30" s="12"/>
      <c r="L30" s="12"/>
      <c r="M30" s="12"/>
      <c r="N30" s="12"/>
      <c r="O30" s="12"/>
      <c r="P30" s="12"/>
      <c r="Q30" s="12"/>
    </row>
    <row r="31" spans="2:17" ht="12.75">
      <c r="B31" s="12"/>
      <c r="C31" s="12"/>
      <c r="D31" s="12"/>
      <c r="E31" s="12"/>
      <c r="F31" s="12"/>
      <c r="G31" s="12"/>
      <c r="H31" s="12"/>
      <c r="I31" s="12"/>
      <c r="J31" s="12"/>
      <c r="K31" s="12"/>
      <c r="L31" s="12"/>
      <c r="M31" s="12"/>
      <c r="N31" s="12"/>
      <c r="O31" s="12"/>
      <c r="P31" s="12"/>
      <c r="Q31" s="12"/>
    </row>
    <row r="32" spans="2:17" ht="12.75">
      <c r="B32" s="12"/>
      <c r="C32" s="12"/>
      <c r="D32" s="12"/>
      <c r="E32" s="12"/>
      <c r="F32" s="12"/>
      <c r="G32" s="12"/>
      <c r="H32" s="12"/>
      <c r="I32" s="12"/>
      <c r="J32" s="12"/>
      <c r="K32" s="12"/>
      <c r="L32" s="12"/>
      <c r="M32" s="12"/>
      <c r="N32" s="12"/>
      <c r="O32" s="12"/>
      <c r="P32" s="12"/>
      <c r="Q32" s="12"/>
    </row>
    <row r="33" spans="2:17" ht="12.75">
      <c r="B33" s="12"/>
      <c r="C33" s="12"/>
      <c r="D33" s="12"/>
      <c r="E33" s="12"/>
      <c r="F33" s="12"/>
      <c r="G33" s="12"/>
      <c r="H33" s="12"/>
      <c r="I33" s="12"/>
      <c r="J33" s="12"/>
      <c r="K33" s="12"/>
      <c r="L33" s="12"/>
      <c r="M33" s="12"/>
      <c r="N33" s="12"/>
      <c r="O33" s="12"/>
      <c r="P33" s="12"/>
      <c r="Q33" s="12"/>
    </row>
    <row r="34" spans="2:17" ht="12.75">
      <c r="B34" s="12"/>
      <c r="C34" s="12"/>
      <c r="D34" s="12"/>
      <c r="E34" s="12"/>
      <c r="F34" s="12"/>
      <c r="G34" s="12"/>
      <c r="H34" s="12"/>
      <c r="I34" s="12"/>
      <c r="J34" s="12"/>
      <c r="K34" s="12"/>
      <c r="L34" s="12"/>
      <c r="M34" s="12"/>
      <c r="N34" s="12"/>
      <c r="O34" s="12"/>
      <c r="P34" s="12"/>
      <c r="Q34" s="12"/>
    </row>
    <row r="35" spans="2:17" ht="12.75">
      <c r="B35" s="12"/>
      <c r="C35" s="12"/>
      <c r="D35" s="12"/>
      <c r="E35" s="12"/>
      <c r="F35" s="12"/>
      <c r="G35" s="12"/>
      <c r="H35" s="12"/>
      <c r="I35" s="12"/>
      <c r="J35" s="12"/>
      <c r="K35" s="12"/>
      <c r="L35" s="12"/>
      <c r="M35" s="12"/>
      <c r="N35" s="12"/>
      <c r="O35" s="12"/>
      <c r="P35" s="12"/>
      <c r="Q35" s="12"/>
    </row>
    <row r="36" spans="2:17" ht="12.75">
      <c r="B36" s="12"/>
      <c r="C36" s="12"/>
      <c r="D36" s="12"/>
      <c r="E36" s="12"/>
      <c r="F36" s="12"/>
      <c r="G36" s="12"/>
      <c r="H36" s="12"/>
      <c r="I36" s="12"/>
      <c r="J36" s="12"/>
      <c r="K36" s="12"/>
      <c r="L36" s="12"/>
      <c r="M36" s="12"/>
      <c r="N36" s="12"/>
      <c r="O36" s="12"/>
      <c r="P36" s="12"/>
      <c r="Q36" s="12"/>
    </row>
    <row r="37" spans="2:17" ht="12.75">
      <c r="B37" s="12"/>
      <c r="C37" s="12"/>
      <c r="D37" s="12"/>
      <c r="E37" s="12"/>
      <c r="F37" s="12"/>
      <c r="G37" s="12"/>
      <c r="H37" s="12"/>
      <c r="I37" s="12"/>
      <c r="J37" s="12"/>
      <c r="K37" s="12"/>
      <c r="L37" s="12"/>
      <c r="M37" s="12"/>
      <c r="N37" s="12"/>
      <c r="O37" s="12"/>
      <c r="P37" s="12"/>
      <c r="Q37" s="12"/>
    </row>
    <row r="38" spans="2:17" ht="12.75">
      <c r="B38" s="12"/>
      <c r="C38" s="12"/>
      <c r="D38" s="12"/>
      <c r="E38" s="12"/>
      <c r="F38" s="12"/>
      <c r="G38" s="12"/>
      <c r="H38" s="12"/>
      <c r="I38" s="12"/>
      <c r="J38" s="12"/>
      <c r="K38" s="12"/>
      <c r="L38" s="12"/>
      <c r="M38" s="12"/>
      <c r="N38" s="12"/>
      <c r="O38" s="12"/>
      <c r="P38" s="12"/>
      <c r="Q38" s="12"/>
    </row>
    <row r="39" spans="2:17" ht="12.75">
      <c r="B39" s="12"/>
      <c r="C39" s="12"/>
      <c r="D39" s="12"/>
      <c r="E39" s="12"/>
      <c r="F39" s="12"/>
      <c r="G39" s="12"/>
      <c r="H39" s="12"/>
      <c r="I39" s="12"/>
      <c r="J39" s="12"/>
      <c r="K39" s="12"/>
      <c r="L39" s="12"/>
      <c r="M39" s="12"/>
      <c r="N39" s="12"/>
      <c r="O39" s="12"/>
      <c r="P39" s="12"/>
      <c r="Q39" s="12"/>
    </row>
    <row r="40" spans="2:17" ht="12.75">
      <c r="B40" s="12"/>
      <c r="C40" s="12"/>
      <c r="D40" s="12"/>
      <c r="E40" s="12"/>
      <c r="F40" s="12"/>
      <c r="G40" s="12"/>
      <c r="H40" s="12"/>
      <c r="I40" s="12"/>
      <c r="J40" s="12"/>
      <c r="K40" s="12"/>
      <c r="L40" s="12"/>
      <c r="M40" s="12"/>
      <c r="N40" s="12"/>
      <c r="O40" s="12"/>
      <c r="P40" s="12"/>
      <c r="Q40" s="12"/>
    </row>
    <row r="41" spans="2:17" ht="12.75">
      <c r="B41" s="12"/>
      <c r="C41" s="12"/>
      <c r="D41" s="12"/>
      <c r="E41" s="12"/>
      <c r="F41" s="12"/>
      <c r="G41" s="12"/>
      <c r="H41" s="12"/>
      <c r="I41" s="12"/>
      <c r="J41" s="12"/>
      <c r="K41" s="12"/>
      <c r="L41" s="12"/>
      <c r="M41" s="12"/>
      <c r="N41" s="12"/>
      <c r="O41" s="12"/>
      <c r="P41" s="12"/>
      <c r="Q41" s="12"/>
    </row>
    <row r="42" spans="2:17" ht="12.75">
      <c r="B42" s="12"/>
      <c r="C42" s="12"/>
      <c r="D42" s="12"/>
      <c r="E42" s="12"/>
      <c r="F42" s="12"/>
      <c r="G42" s="12"/>
      <c r="H42" s="12"/>
      <c r="I42" s="12"/>
      <c r="J42" s="12"/>
      <c r="K42" s="12"/>
      <c r="L42" s="12"/>
      <c r="M42" s="12"/>
      <c r="N42" s="12"/>
      <c r="O42" s="12"/>
      <c r="P42" s="12"/>
      <c r="Q42" s="12"/>
    </row>
    <row r="43" spans="2:17" ht="12.75">
      <c r="B43" s="12"/>
      <c r="C43" s="12"/>
      <c r="D43" s="12"/>
      <c r="E43" s="12"/>
      <c r="F43" s="12"/>
      <c r="G43" s="12"/>
      <c r="H43" s="12"/>
      <c r="I43" s="12"/>
      <c r="J43" s="12"/>
      <c r="K43" s="12"/>
      <c r="L43" s="12"/>
      <c r="M43" s="12"/>
      <c r="N43" s="12"/>
      <c r="O43" s="12"/>
      <c r="P43" s="12"/>
      <c r="Q43" s="12"/>
    </row>
    <row r="44" spans="2:17" ht="12.75">
      <c r="B44" s="12"/>
      <c r="C44" s="12"/>
      <c r="D44" s="12"/>
      <c r="E44" s="12"/>
      <c r="F44" s="12"/>
      <c r="G44" s="12"/>
      <c r="H44" s="12"/>
      <c r="I44" s="12"/>
      <c r="J44" s="12"/>
      <c r="K44" s="12"/>
      <c r="L44" s="12"/>
      <c r="M44" s="12"/>
      <c r="N44" s="12"/>
      <c r="O44" s="12"/>
      <c r="P44" s="12"/>
      <c r="Q44" s="12"/>
    </row>
    <row r="45" spans="2:17" ht="12.75">
      <c r="B45" s="12"/>
      <c r="C45" s="12"/>
      <c r="D45" s="12"/>
      <c r="E45" s="12"/>
      <c r="F45" s="12"/>
      <c r="G45" s="12"/>
      <c r="H45" s="12"/>
      <c r="I45" s="12"/>
      <c r="J45" s="12"/>
      <c r="K45" s="12"/>
      <c r="L45" s="12"/>
      <c r="M45" s="12"/>
      <c r="N45" s="12"/>
      <c r="O45" s="12"/>
      <c r="P45" s="12"/>
      <c r="Q45" s="12"/>
    </row>
    <row r="46" spans="2:17" ht="12.75">
      <c r="B46" s="12"/>
      <c r="C46" s="12"/>
      <c r="D46" s="12"/>
      <c r="E46" s="12"/>
      <c r="F46" s="12"/>
      <c r="G46" s="12"/>
      <c r="H46" s="12"/>
      <c r="I46" s="12"/>
      <c r="J46" s="12"/>
      <c r="K46" s="12"/>
      <c r="L46" s="12"/>
      <c r="M46" s="12"/>
      <c r="N46" s="12"/>
      <c r="O46" s="12"/>
      <c r="P46" s="12"/>
      <c r="Q46" s="12"/>
    </row>
    <row r="47" spans="2:17" ht="12.75">
      <c r="B47" s="12"/>
      <c r="C47" s="12"/>
      <c r="D47" s="12"/>
      <c r="E47" s="12"/>
      <c r="F47" s="12"/>
      <c r="G47" s="12"/>
      <c r="H47" s="12"/>
      <c r="I47" s="12"/>
      <c r="J47" s="12"/>
      <c r="K47" s="12"/>
      <c r="L47" s="12"/>
      <c r="M47" s="12"/>
      <c r="N47" s="12"/>
      <c r="O47" s="12"/>
      <c r="P47" s="12"/>
      <c r="Q47" s="12"/>
    </row>
    <row r="48" spans="2:17" ht="12.75">
      <c r="B48" s="12"/>
      <c r="C48" s="12"/>
      <c r="D48" s="12"/>
      <c r="E48" s="12"/>
      <c r="F48" s="12"/>
      <c r="G48" s="12"/>
      <c r="H48" s="12"/>
      <c r="I48" s="12"/>
      <c r="J48" s="12"/>
      <c r="K48" s="12"/>
      <c r="L48" s="12"/>
      <c r="M48" s="12"/>
      <c r="N48" s="12"/>
      <c r="O48" s="12"/>
      <c r="P48" s="12"/>
      <c r="Q48" s="12"/>
    </row>
    <row r="49" spans="2:17" ht="12.75">
      <c r="B49" s="12"/>
      <c r="C49" s="12"/>
      <c r="D49" s="12"/>
      <c r="E49" s="12"/>
      <c r="F49" s="12"/>
      <c r="G49" s="12"/>
      <c r="H49" s="12"/>
      <c r="I49" s="12"/>
      <c r="J49" s="12"/>
      <c r="K49" s="12"/>
      <c r="L49" s="12"/>
      <c r="M49" s="12"/>
      <c r="N49" s="12"/>
      <c r="O49" s="12"/>
      <c r="P49" s="12"/>
      <c r="Q49" s="12"/>
    </row>
    <row r="50" spans="2:17" ht="12.75">
      <c r="B50" s="12"/>
      <c r="C50" s="12"/>
      <c r="D50" s="12"/>
      <c r="E50" s="12"/>
      <c r="F50" s="12"/>
      <c r="G50" s="12"/>
      <c r="H50" s="12"/>
      <c r="I50" s="12"/>
      <c r="J50" s="12"/>
      <c r="K50" s="12"/>
      <c r="L50" s="12"/>
      <c r="M50" s="12"/>
      <c r="N50" s="12"/>
      <c r="O50" s="12"/>
      <c r="P50" s="12"/>
      <c r="Q50" s="12"/>
    </row>
    <row r="51" spans="2:17" ht="12.75">
      <c r="B51" s="12"/>
      <c r="C51" s="12"/>
      <c r="D51" s="12"/>
      <c r="E51" s="12"/>
      <c r="F51" s="12"/>
      <c r="G51" s="12"/>
      <c r="H51" s="12"/>
      <c r="I51" s="12"/>
      <c r="J51" s="12"/>
      <c r="K51" s="12"/>
      <c r="L51" s="12"/>
      <c r="M51" s="12"/>
      <c r="N51" s="12"/>
      <c r="O51" s="12"/>
      <c r="P51" s="12"/>
      <c r="Q51" s="12"/>
    </row>
    <row r="52" spans="2:17" ht="12.75">
      <c r="B52" s="12"/>
      <c r="C52" s="12"/>
      <c r="D52" s="12"/>
      <c r="E52" s="12"/>
      <c r="F52" s="12"/>
      <c r="G52" s="12"/>
      <c r="H52" s="12"/>
      <c r="I52" s="12"/>
      <c r="J52" s="12"/>
      <c r="K52" s="12"/>
      <c r="L52" s="12"/>
      <c r="M52" s="12"/>
      <c r="N52" s="12"/>
      <c r="O52" s="12"/>
      <c r="P52" s="12"/>
      <c r="Q52" s="12"/>
    </row>
    <row r="53" spans="2:17" ht="12.75">
      <c r="B53" s="12"/>
      <c r="C53" s="12"/>
      <c r="D53" s="12"/>
      <c r="E53" s="12"/>
      <c r="F53" s="12"/>
      <c r="G53" s="12"/>
      <c r="H53" s="12"/>
      <c r="I53" s="12"/>
      <c r="J53" s="12"/>
      <c r="K53" s="12"/>
      <c r="L53" s="12"/>
      <c r="M53" s="12"/>
      <c r="N53" s="12"/>
      <c r="O53" s="12"/>
      <c r="P53" s="12"/>
      <c r="Q53" s="12"/>
    </row>
    <row r="54" spans="2:17" ht="12.75">
      <c r="B54" s="12"/>
      <c r="C54" s="12"/>
      <c r="D54" s="12"/>
      <c r="E54" s="12"/>
      <c r="F54" s="12"/>
      <c r="G54" s="12"/>
      <c r="H54" s="12"/>
      <c r="I54" s="12"/>
      <c r="J54" s="12"/>
      <c r="K54" s="12"/>
      <c r="L54" s="12"/>
      <c r="M54" s="12"/>
      <c r="N54" s="12"/>
      <c r="O54" s="12"/>
      <c r="P54" s="12"/>
      <c r="Q54" s="12"/>
    </row>
    <row r="55" spans="2:17" ht="12.75">
      <c r="B55" s="12"/>
      <c r="C55" s="12"/>
      <c r="D55" s="12"/>
      <c r="E55" s="12"/>
      <c r="F55" s="12"/>
      <c r="G55" s="12"/>
      <c r="H55" s="12"/>
      <c r="I55" s="12"/>
      <c r="J55" s="12"/>
      <c r="K55" s="12"/>
      <c r="L55" s="12"/>
      <c r="M55" s="12"/>
      <c r="N55" s="12"/>
      <c r="O55" s="12"/>
      <c r="P55" s="12"/>
      <c r="Q55" s="12"/>
    </row>
    <row r="56" spans="2:17" ht="12.75">
      <c r="B56" s="12"/>
      <c r="C56" s="12"/>
      <c r="D56" s="12"/>
      <c r="E56" s="12"/>
      <c r="F56" s="12"/>
      <c r="G56" s="12"/>
      <c r="H56" s="12"/>
      <c r="I56" s="12"/>
      <c r="J56" s="12"/>
      <c r="K56" s="12"/>
      <c r="L56" s="12"/>
      <c r="M56" s="12"/>
      <c r="N56" s="12"/>
      <c r="O56" s="12"/>
      <c r="P56" s="12"/>
      <c r="Q56" s="12"/>
    </row>
    <row r="57" spans="2:17" ht="12.75">
      <c r="B57" s="12"/>
      <c r="C57" s="12"/>
      <c r="D57" s="12"/>
      <c r="E57" s="12"/>
      <c r="F57" s="12"/>
      <c r="G57" s="12"/>
      <c r="H57" s="12"/>
      <c r="I57" s="12"/>
      <c r="J57" s="12"/>
      <c r="K57" s="12"/>
      <c r="L57" s="12"/>
      <c r="M57" s="12"/>
      <c r="N57" s="12"/>
      <c r="O57" s="12"/>
      <c r="P57" s="12"/>
      <c r="Q57" s="12"/>
    </row>
    <row r="58" spans="2:17" ht="12.75">
      <c r="B58" s="12"/>
      <c r="C58" s="12"/>
      <c r="D58" s="12"/>
      <c r="E58" s="12"/>
      <c r="F58" s="12"/>
      <c r="G58" s="12"/>
      <c r="H58" s="12"/>
      <c r="I58" s="12"/>
      <c r="J58" s="12"/>
      <c r="K58" s="12"/>
      <c r="L58" s="12"/>
      <c r="M58" s="12"/>
      <c r="N58" s="12"/>
      <c r="O58" s="12"/>
      <c r="P58" s="12"/>
      <c r="Q58" s="12"/>
    </row>
    <row r="59" spans="2:17" ht="12.75">
      <c r="B59" s="12"/>
      <c r="C59" s="12"/>
      <c r="D59" s="12"/>
      <c r="E59" s="12"/>
      <c r="F59" s="12"/>
      <c r="G59" s="12"/>
      <c r="H59" s="12"/>
      <c r="I59" s="12"/>
      <c r="J59" s="12"/>
      <c r="K59" s="12"/>
      <c r="L59" s="12"/>
      <c r="M59" s="12"/>
      <c r="N59" s="12"/>
      <c r="O59" s="12"/>
      <c r="P59" s="12"/>
      <c r="Q59" s="12"/>
    </row>
    <row r="60" spans="2:17" ht="12.75">
      <c r="B60" s="12"/>
      <c r="C60" s="12"/>
      <c r="D60" s="12"/>
      <c r="E60" s="12"/>
      <c r="F60" s="12"/>
      <c r="G60" s="12"/>
      <c r="H60" s="12"/>
      <c r="I60" s="12"/>
      <c r="J60" s="12"/>
      <c r="K60" s="12"/>
      <c r="L60" s="12"/>
      <c r="M60" s="12"/>
      <c r="N60" s="12"/>
      <c r="O60" s="12"/>
      <c r="P60" s="12"/>
      <c r="Q60" s="12"/>
    </row>
    <row r="61" spans="2:17" ht="12.75">
      <c r="B61" s="12"/>
      <c r="C61" s="12"/>
      <c r="D61" s="12"/>
      <c r="E61" s="12"/>
      <c r="F61" s="12"/>
      <c r="G61" s="12"/>
      <c r="H61" s="12"/>
      <c r="I61" s="12"/>
      <c r="J61" s="12"/>
      <c r="K61" s="12"/>
      <c r="L61" s="12"/>
      <c r="M61" s="12"/>
      <c r="N61" s="12"/>
      <c r="O61" s="12"/>
      <c r="P61" s="12"/>
      <c r="Q61" s="12"/>
    </row>
    <row r="62" spans="2:17" ht="12.75">
      <c r="B62" s="12"/>
      <c r="C62" s="12"/>
      <c r="D62" s="12"/>
      <c r="E62" s="12"/>
      <c r="F62" s="12"/>
      <c r="G62" s="12"/>
      <c r="H62" s="12"/>
      <c r="I62" s="12"/>
      <c r="J62" s="12"/>
      <c r="K62" s="12"/>
      <c r="L62" s="12"/>
      <c r="M62" s="12"/>
      <c r="N62" s="12"/>
      <c r="O62" s="12"/>
      <c r="P62" s="12"/>
      <c r="Q62" s="12"/>
    </row>
    <row r="63" spans="2:17" ht="12.75">
      <c r="B63" s="12"/>
      <c r="C63" s="12"/>
      <c r="D63" s="12"/>
      <c r="E63" s="12"/>
      <c r="F63" s="12"/>
      <c r="G63" s="12"/>
      <c r="H63" s="12"/>
      <c r="I63" s="12"/>
      <c r="J63" s="12"/>
      <c r="K63" s="12"/>
      <c r="L63" s="12"/>
      <c r="M63" s="12"/>
      <c r="N63" s="12"/>
      <c r="O63" s="12"/>
      <c r="P63" s="12"/>
      <c r="Q63" s="12"/>
    </row>
    <row r="64" spans="2:17" ht="12.75">
      <c r="B64" s="12"/>
      <c r="C64" s="12"/>
      <c r="D64" s="12"/>
      <c r="E64" s="12"/>
      <c r="F64" s="12"/>
      <c r="G64" s="12"/>
      <c r="H64" s="12"/>
      <c r="I64" s="12"/>
      <c r="J64" s="12"/>
      <c r="K64" s="12"/>
      <c r="L64" s="12"/>
      <c r="M64" s="12"/>
      <c r="N64" s="12"/>
      <c r="O64" s="12"/>
      <c r="P64" s="12"/>
      <c r="Q64" s="12"/>
    </row>
    <row r="65" spans="2:17" ht="12.75">
      <c r="B65" s="12"/>
      <c r="C65" s="12"/>
      <c r="D65" s="12"/>
      <c r="E65" s="12"/>
      <c r="F65" s="12"/>
      <c r="G65" s="12"/>
      <c r="H65" s="12"/>
      <c r="I65" s="12"/>
      <c r="J65" s="12"/>
      <c r="K65" s="12"/>
      <c r="L65" s="12"/>
      <c r="M65" s="12"/>
      <c r="N65" s="12"/>
      <c r="O65" s="12"/>
      <c r="P65" s="12"/>
      <c r="Q65" s="12"/>
    </row>
    <row r="66" spans="2:17" ht="12.75">
      <c r="B66" s="12"/>
      <c r="C66" s="12"/>
      <c r="D66" s="12"/>
      <c r="E66" s="12"/>
      <c r="F66" s="12"/>
      <c r="G66" s="12"/>
      <c r="H66" s="12"/>
      <c r="I66" s="12"/>
      <c r="J66" s="12"/>
      <c r="K66" s="12"/>
      <c r="L66" s="12"/>
      <c r="M66" s="12"/>
      <c r="N66" s="12"/>
      <c r="O66" s="12"/>
      <c r="P66" s="12"/>
      <c r="Q66" s="12"/>
    </row>
    <row r="67" spans="2:17" ht="12.75">
      <c r="B67" s="12"/>
      <c r="C67" s="12"/>
      <c r="D67" s="12"/>
      <c r="E67" s="12"/>
      <c r="F67" s="12"/>
      <c r="G67" s="12"/>
      <c r="H67" s="12"/>
      <c r="I67" s="12"/>
      <c r="J67" s="12"/>
      <c r="K67" s="12"/>
      <c r="L67" s="12"/>
      <c r="M67" s="12"/>
      <c r="N67" s="12"/>
      <c r="O67" s="12"/>
      <c r="P67" s="12"/>
      <c r="Q67" s="12"/>
    </row>
    <row r="68" spans="2:17" ht="12.75">
      <c r="B68" s="12"/>
      <c r="C68" s="12"/>
      <c r="D68" s="12"/>
      <c r="E68" s="12"/>
      <c r="F68" s="12"/>
      <c r="G68" s="12"/>
      <c r="H68" s="12"/>
      <c r="I68" s="12"/>
      <c r="J68" s="12"/>
      <c r="K68" s="12"/>
      <c r="L68" s="12"/>
      <c r="M68" s="12"/>
      <c r="N68" s="12"/>
      <c r="O68" s="12"/>
      <c r="P68" s="12"/>
      <c r="Q68" s="12"/>
    </row>
    <row r="69" spans="2:17" ht="12.75">
      <c r="B69" s="12"/>
      <c r="C69" s="12"/>
      <c r="D69" s="12"/>
      <c r="E69" s="12"/>
      <c r="F69" s="12"/>
      <c r="G69" s="12"/>
      <c r="H69" s="12"/>
      <c r="I69" s="12"/>
      <c r="J69" s="12"/>
      <c r="K69" s="12"/>
      <c r="L69" s="12"/>
      <c r="M69" s="12"/>
      <c r="N69" s="12"/>
      <c r="O69" s="12"/>
      <c r="P69" s="12"/>
      <c r="Q69" s="12"/>
    </row>
    <row r="70" spans="2:17" ht="12.75">
      <c r="B70" s="12"/>
      <c r="C70" s="12"/>
      <c r="D70" s="12"/>
      <c r="E70" s="12"/>
      <c r="F70" s="12"/>
      <c r="G70" s="12"/>
      <c r="H70" s="12"/>
      <c r="I70" s="12"/>
      <c r="J70" s="12"/>
      <c r="K70" s="12"/>
      <c r="L70" s="12"/>
      <c r="M70" s="12"/>
      <c r="N70" s="12"/>
      <c r="O70" s="12"/>
      <c r="P70" s="12"/>
      <c r="Q70" s="12"/>
    </row>
    <row r="71" spans="2:17" ht="12.75">
      <c r="B71" s="12"/>
      <c r="C71" s="12"/>
      <c r="D71" s="12"/>
      <c r="E71" s="12"/>
      <c r="F71" s="12"/>
      <c r="G71" s="12"/>
      <c r="H71" s="12"/>
      <c r="I71" s="12"/>
      <c r="J71" s="12"/>
      <c r="K71" s="12"/>
      <c r="L71" s="12"/>
      <c r="M71" s="12"/>
      <c r="N71" s="12"/>
      <c r="O71" s="12"/>
      <c r="P71" s="12"/>
      <c r="Q71" s="12"/>
    </row>
    <row r="72" spans="2:17" ht="12.75">
      <c r="B72" s="12"/>
      <c r="C72" s="12"/>
      <c r="D72" s="12"/>
      <c r="E72" s="12"/>
      <c r="F72" s="12"/>
      <c r="G72" s="12"/>
      <c r="H72" s="12"/>
      <c r="I72" s="12"/>
      <c r="J72" s="12"/>
      <c r="K72" s="12"/>
      <c r="L72" s="12"/>
      <c r="M72" s="12"/>
      <c r="N72" s="12"/>
      <c r="O72" s="12"/>
      <c r="P72" s="12"/>
      <c r="Q72" s="12"/>
    </row>
    <row r="73" spans="2:17" ht="12.75">
      <c r="B73" s="12"/>
      <c r="C73" s="12"/>
      <c r="D73" s="12"/>
      <c r="E73" s="12"/>
      <c r="F73" s="12"/>
      <c r="G73" s="12"/>
      <c r="H73" s="12"/>
      <c r="I73" s="12"/>
      <c r="J73" s="12"/>
      <c r="K73" s="12"/>
      <c r="L73" s="12"/>
      <c r="M73" s="12"/>
      <c r="N73" s="12"/>
      <c r="O73" s="12"/>
      <c r="P73" s="12"/>
      <c r="Q73" s="12"/>
    </row>
    <row r="74" spans="2:17" ht="12.75">
      <c r="B74" s="12"/>
      <c r="C74" s="12"/>
      <c r="D74" s="12"/>
      <c r="E74" s="12"/>
      <c r="F74" s="12"/>
      <c r="G74" s="12"/>
      <c r="H74" s="12"/>
      <c r="I74" s="12"/>
      <c r="J74" s="12"/>
      <c r="K74" s="12"/>
      <c r="L74" s="12"/>
      <c r="M74" s="12"/>
      <c r="N74" s="12"/>
      <c r="O74" s="12"/>
      <c r="P74" s="12"/>
      <c r="Q74" s="12"/>
    </row>
    <row r="75" spans="2:17" ht="12.75">
      <c r="B75" s="12"/>
      <c r="C75" s="12"/>
      <c r="D75" s="12"/>
      <c r="E75" s="12"/>
      <c r="F75" s="12"/>
      <c r="G75" s="12"/>
      <c r="H75" s="12"/>
      <c r="I75" s="12"/>
      <c r="J75" s="12"/>
      <c r="K75" s="12"/>
      <c r="L75" s="12"/>
      <c r="M75" s="12"/>
      <c r="N75" s="12"/>
      <c r="O75" s="12"/>
      <c r="P75" s="12"/>
      <c r="Q75" s="12"/>
    </row>
    <row r="76" spans="2:17" ht="12.75">
      <c r="B76" s="12"/>
      <c r="C76" s="12"/>
      <c r="D76" s="12"/>
      <c r="E76" s="12"/>
      <c r="F76" s="12"/>
      <c r="G76" s="12"/>
      <c r="H76" s="12"/>
      <c r="I76" s="12"/>
      <c r="J76" s="12"/>
      <c r="K76" s="12"/>
      <c r="L76" s="12"/>
      <c r="M76" s="12"/>
      <c r="N76" s="12"/>
      <c r="O76" s="12"/>
      <c r="P76" s="12"/>
      <c r="Q76" s="12"/>
    </row>
    <row r="77" spans="2:17" ht="12.75">
      <c r="B77" s="12"/>
      <c r="C77" s="12"/>
      <c r="D77" s="12"/>
      <c r="E77" s="12"/>
      <c r="F77" s="12"/>
      <c r="G77" s="12"/>
      <c r="H77" s="12"/>
      <c r="I77" s="12"/>
      <c r="J77" s="12"/>
      <c r="K77" s="12"/>
      <c r="L77" s="12"/>
      <c r="M77" s="12"/>
      <c r="N77" s="12"/>
      <c r="O77" s="12"/>
      <c r="P77" s="12"/>
      <c r="Q77" s="12"/>
    </row>
    <row r="78" spans="2:17" ht="12.75">
      <c r="B78" s="12"/>
      <c r="C78" s="12"/>
      <c r="D78" s="12"/>
      <c r="E78" s="12"/>
      <c r="F78" s="12"/>
      <c r="G78" s="12"/>
      <c r="H78" s="12"/>
      <c r="I78" s="12"/>
      <c r="J78" s="12"/>
      <c r="K78" s="12"/>
      <c r="L78" s="12"/>
      <c r="M78" s="12"/>
      <c r="N78" s="12"/>
      <c r="O78" s="12"/>
      <c r="P78" s="12"/>
      <c r="Q78" s="12"/>
    </row>
    <row r="79" spans="2:17" ht="12.75">
      <c r="B79" s="12"/>
      <c r="C79" s="12"/>
      <c r="D79" s="12"/>
      <c r="E79" s="12"/>
      <c r="F79" s="12"/>
      <c r="G79" s="12"/>
      <c r="H79" s="12"/>
      <c r="I79" s="12"/>
      <c r="J79" s="12"/>
      <c r="K79" s="12"/>
      <c r="L79" s="12"/>
      <c r="M79" s="12"/>
      <c r="N79" s="12"/>
      <c r="O79" s="12"/>
      <c r="P79" s="12"/>
      <c r="Q79" s="12"/>
    </row>
    <row r="80" spans="2:17" ht="12.75">
      <c r="B80" s="12"/>
      <c r="C80" s="12"/>
      <c r="D80" s="12"/>
      <c r="E80" s="12"/>
      <c r="F80" s="12"/>
      <c r="G80" s="12"/>
      <c r="H80" s="12"/>
      <c r="I80" s="12"/>
      <c r="J80" s="12"/>
      <c r="K80" s="12"/>
      <c r="L80" s="12"/>
      <c r="M80" s="12"/>
      <c r="N80" s="12"/>
      <c r="O80" s="12"/>
      <c r="P80" s="12"/>
      <c r="Q80" s="12"/>
    </row>
    <row r="81" spans="2:17" ht="12.75">
      <c r="B81" s="12"/>
      <c r="C81" s="12"/>
      <c r="D81" s="12"/>
      <c r="E81" s="12"/>
      <c r="F81" s="12"/>
      <c r="G81" s="12"/>
      <c r="H81" s="12"/>
      <c r="I81" s="12"/>
      <c r="J81" s="12"/>
      <c r="K81" s="12"/>
      <c r="L81" s="12"/>
      <c r="M81" s="12"/>
      <c r="N81" s="12"/>
      <c r="O81" s="12"/>
      <c r="P81" s="12"/>
      <c r="Q81" s="12"/>
    </row>
    <row r="82" spans="2:17" ht="12.75">
      <c r="B82" s="12"/>
      <c r="C82" s="12"/>
      <c r="D82" s="12"/>
      <c r="E82" s="12"/>
      <c r="F82" s="12"/>
      <c r="G82" s="12"/>
      <c r="H82" s="12"/>
      <c r="I82" s="12"/>
      <c r="J82" s="12"/>
      <c r="K82" s="12"/>
      <c r="L82" s="12"/>
      <c r="M82" s="12"/>
      <c r="N82" s="12"/>
      <c r="O82" s="12"/>
      <c r="P82" s="12"/>
      <c r="Q82" s="12"/>
    </row>
    <row r="83" spans="2:17" ht="12.75">
      <c r="B83" s="12"/>
      <c r="C83" s="12"/>
      <c r="D83" s="12"/>
      <c r="E83" s="12"/>
      <c r="F83" s="12"/>
      <c r="G83" s="12"/>
      <c r="H83" s="12"/>
      <c r="I83" s="12"/>
      <c r="J83" s="12"/>
      <c r="K83" s="12"/>
      <c r="L83" s="12"/>
      <c r="M83" s="12"/>
      <c r="N83" s="12"/>
      <c r="O83" s="12"/>
      <c r="P83" s="12"/>
      <c r="Q83" s="12"/>
    </row>
    <row r="84" spans="2:17" ht="12.75">
      <c r="B84" s="12"/>
      <c r="C84" s="12"/>
      <c r="D84" s="12"/>
      <c r="E84" s="12"/>
      <c r="F84" s="12"/>
      <c r="G84" s="12"/>
      <c r="H84" s="12"/>
      <c r="I84" s="12"/>
      <c r="J84" s="12"/>
      <c r="K84" s="12"/>
      <c r="L84" s="12"/>
      <c r="M84" s="12"/>
      <c r="N84" s="12"/>
      <c r="O84" s="12"/>
      <c r="P84" s="12"/>
      <c r="Q84" s="12"/>
    </row>
    <row r="85" spans="2:17" ht="12.75">
      <c r="B85" s="12"/>
      <c r="C85" s="12"/>
      <c r="D85" s="12"/>
      <c r="E85" s="12"/>
      <c r="F85" s="12"/>
      <c r="G85" s="12"/>
      <c r="H85" s="12"/>
      <c r="I85" s="12"/>
      <c r="J85" s="12"/>
      <c r="K85" s="12"/>
      <c r="L85" s="12"/>
      <c r="M85" s="12"/>
      <c r="N85" s="12"/>
      <c r="O85" s="12"/>
      <c r="P85" s="12"/>
      <c r="Q85" s="12"/>
    </row>
    <row r="86" spans="2:17" ht="12.75">
      <c r="B86" s="12"/>
      <c r="C86" s="12"/>
      <c r="D86" s="12"/>
      <c r="E86" s="12"/>
      <c r="F86" s="12"/>
      <c r="G86" s="12"/>
      <c r="H86" s="12"/>
      <c r="I86" s="12"/>
      <c r="J86" s="12"/>
      <c r="K86" s="12"/>
      <c r="L86" s="12"/>
      <c r="M86" s="12"/>
      <c r="N86" s="12"/>
      <c r="O86" s="12"/>
      <c r="P86" s="12"/>
      <c r="Q86" s="12"/>
    </row>
    <row r="87" spans="2:17" ht="12.75">
      <c r="B87" s="12"/>
      <c r="C87" s="12"/>
      <c r="D87" s="12"/>
      <c r="E87" s="12"/>
      <c r="F87" s="12"/>
      <c r="G87" s="12"/>
      <c r="H87" s="12"/>
      <c r="I87" s="12"/>
      <c r="J87" s="12"/>
      <c r="K87" s="12"/>
      <c r="L87" s="12"/>
      <c r="M87" s="12"/>
      <c r="N87" s="12"/>
      <c r="O87" s="12"/>
      <c r="P87" s="12"/>
      <c r="Q87" s="12"/>
    </row>
    <row r="88" spans="2:17" ht="12.75">
      <c r="B88" s="12"/>
      <c r="C88" s="12"/>
      <c r="D88" s="12"/>
      <c r="E88" s="12"/>
      <c r="F88" s="12"/>
      <c r="G88" s="12"/>
      <c r="H88" s="12"/>
      <c r="I88" s="12"/>
      <c r="J88" s="12"/>
      <c r="K88" s="12"/>
      <c r="L88" s="12"/>
      <c r="M88" s="12"/>
      <c r="N88" s="12"/>
      <c r="O88" s="12"/>
      <c r="P88" s="12"/>
      <c r="Q88" s="12"/>
    </row>
    <row r="89" spans="2:17" ht="12.75">
      <c r="B89" s="12"/>
      <c r="C89" s="12"/>
      <c r="D89" s="12"/>
      <c r="E89" s="12"/>
      <c r="F89" s="12"/>
      <c r="G89" s="12"/>
      <c r="H89" s="12"/>
      <c r="I89" s="12"/>
      <c r="J89" s="12"/>
      <c r="K89" s="12"/>
      <c r="L89" s="12"/>
      <c r="M89" s="12"/>
      <c r="N89" s="12"/>
      <c r="O89" s="12"/>
      <c r="P89" s="12"/>
      <c r="Q89" s="12"/>
    </row>
    <row r="90" spans="2:17" ht="12.75">
      <c r="B90" s="12"/>
      <c r="C90" s="12"/>
      <c r="D90" s="12"/>
      <c r="E90" s="12"/>
      <c r="F90" s="12"/>
      <c r="G90" s="12"/>
      <c r="H90" s="12"/>
      <c r="I90" s="12"/>
      <c r="J90" s="12"/>
      <c r="K90" s="12"/>
      <c r="L90" s="12"/>
      <c r="M90" s="12"/>
      <c r="N90" s="12"/>
      <c r="O90" s="12"/>
      <c r="P90" s="12"/>
      <c r="Q90" s="12"/>
    </row>
    <row r="91" spans="2:17" ht="12.75">
      <c r="B91" s="12"/>
      <c r="C91" s="12"/>
      <c r="D91" s="12"/>
      <c r="E91" s="12"/>
      <c r="F91" s="12"/>
      <c r="G91" s="12"/>
      <c r="H91" s="12"/>
      <c r="I91" s="12"/>
      <c r="J91" s="12"/>
      <c r="K91" s="12"/>
      <c r="L91" s="12"/>
      <c r="M91" s="12"/>
      <c r="N91" s="12"/>
      <c r="O91" s="12"/>
      <c r="P91" s="12"/>
      <c r="Q91" s="12"/>
    </row>
    <row r="92" spans="2:17" ht="12.75">
      <c r="B92" s="12"/>
      <c r="C92" s="12"/>
      <c r="D92" s="12"/>
      <c r="E92" s="12"/>
      <c r="F92" s="12"/>
      <c r="G92" s="12"/>
      <c r="H92" s="12"/>
      <c r="I92" s="12"/>
      <c r="J92" s="12"/>
      <c r="K92" s="12"/>
      <c r="L92" s="12"/>
      <c r="M92" s="12"/>
      <c r="N92" s="12"/>
      <c r="O92" s="12"/>
      <c r="P92" s="12"/>
      <c r="Q92" s="12"/>
    </row>
    <row r="93" spans="2:17" ht="12.75">
      <c r="B93" s="12"/>
      <c r="C93" s="12"/>
      <c r="D93" s="12"/>
      <c r="E93" s="12"/>
      <c r="F93" s="12"/>
      <c r="G93" s="12"/>
      <c r="H93" s="12"/>
      <c r="I93" s="12"/>
      <c r="J93" s="12"/>
      <c r="K93" s="12"/>
      <c r="L93" s="12"/>
      <c r="M93" s="12"/>
      <c r="N93" s="12"/>
      <c r="O93" s="12"/>
      <c r="P93" s="12"/>
      <c r="Q93" s="12"/>
    </row>
    <row r="94" spans="2:17" ht="12.75">
      <c r="B94" s="12"/>
      <c r="C94" s="12"/>
      <c r="D94" s="12"/>
      <c r="E94" s="12"/>
      <c r="F94" s="12"/>
      <c r="G94" s="12"/>
      <c r="H94" s="12"/>
      <c r="I94" s="12"/>
      <c r="J94" s="12"/>
      <c r="K94" s="12"/>
      <c r="L94" s="12"/>
      <c r="M94" s="12"/>
      <c r="N94" s="12"/>
      <c r="O94" s="12"/>
      <c r="P94" s="12"/>
      <c r="Q94" s="12"/>
    </row>
    <row r="95" spans="2:17" ht="12.75">
      <c r="B95" s="12"/>
      <c r="C95" s="12"/>
      <c r="D95" s="12"/>
      <c r="E95" s="12"/>
      <c r="F95" s="12"/>
      <c r="G95" s="12"/>
      <c r="H95" s="12"/>
      <c r="I95" s="12"/>
      <c r="J95" s="12"/>
      <c r="K95" s="12"/>
      <c r="L95" s="12"/>
      <c r="M95" s="12"/>
      <c r="N95" s="12"/>
      <c r="O95" s="12"/>
      <c r="P95" s="12"/>
      <c r="Q95" s="12"/>
    </row>
    <row r="96" spans="2:17" ht="12.75">
      <c r="B96" s="12"/>
      <c r="C96" s="12"/>
      <c r="D96" s="12"/>
      <c r="E96" s="12"/>
      <c r="F96" s="12"/>
      <c r="G96" s="12"/>
      <c r="H96" s="12"/>
      <c r="I96" s="12"/>
      <c r="J96" s="12"/>
      <c r="K96" s="12"/>
      <c r="L96" s="12"/>
      <c r="M96" s="12"/>
      <c r="N96" s="12"/>
      <c r="O96" s="12"/>
      <c r="P96" s="12"/>
      <c r="Q96" s="12"/>
    </row>
    <row r="97" spans="2:17" ht="12.75">
      <c r="B97" s="12"/>
      <c r="C97" s="12"/>
      <c r="D97" s="12"/>
      <c r="E97" s="12"/>
      <c r="F97" s="12"/>
      <c r="G97" s="12"/>
      <c r="H97" s="12"/>
      <c r="I97" s="12"/>
      <c r="J97" s="12"/>
      <c r="K97" s="12"/>
      <c r="L97" s="12"/>
      <c r="M97" s="12"/>
      <c r="N97" s="12"/>
      <c r="O97" s="12"/>
      <c r="P97" s="12"/>
      <c r="Q97" s="12"/>
    </row>
    <row r="98" spans="2:17" ht="12.75">
      <c r="B98" s="12"/>
      <c r="C98" s="12"/>
      <c r="D98" s="12"/>
      <c r="E98" s="12"/>
      <c r="F98" s="12"/>
      <c r="G98" s="12"/>
      <c r="H98" s="12"/>
      <c r="I98" s="12"/>
      <c r="J98" s="12"/>
      <c r="K98" s="12"/>
      <c r="L98" s="12"/>
      <c r="M98" s="12"/>
      <c r="N98" s="12"/>
      <c r="O98" s="12"/>
      <c r="P98" s="12"/>
      <c r="Q98" s="12"/>
    </row>
    <row r="99" spans="2:17" ht="12.75">
      <c r="B99" s="12"/>
      <c r="C99" s="12"/>
      <c r="D99" s="12"/>
      <c r="E99" s="12"/>
      <c r="F99" s="12"/>
      <c r="G99" s="12"/>
      <c r="H99" s="12"/>
      <c r="I99" s="12"/>
      <c r="J99" s="12"/>
      <c r="K99" s="12"/>
      <c r="L99" s="12"/>
      <c r="M99" s="12"/>
      <c r="N99" s="12"/>
      <c r="O99" s="12"/>
      <c r="P99" s="12"/>
      <c r="Q99" s="12"/>
    </row>
    <row r="100" spans="2:17" ht="12.75">
      <c r="B100" s="12"/>
      <c r="C100" s="12"/>
      <c r="D100" s="12"/>
      <c r="E100" s="12"/>
      <c r="F100" s="12"/>
      <c r="G100" s="12"/>
      <c r="H100" s="12"/>
      <c r="I100" s="12"/>
      <c r="J100" s="12"/>
      <c r="K100" s="12"/>
      <c r="L100" s="12"/>
      <c r="M100" s="12"/>
      <c r="N100" s="12"/>
      <c r="O100" s="12"/>
      <c r="P100" s="12"/>
      <c r="Q100" s="12"/>
    </row>
    <row r="101" spans="2:17" ht="12.75">
      <c r="B101" s="12"/>
      <c r="C101" s="12"/>
      <c r="D101" s="12"/>
      <c r="E101" s="12"/>
      <c r="F101" s="12"/>
      <c r="G101" s="12"/>
      <c r="H101" s="12"/>
      <c r="I101" s="12"/>
      <c r="J101" s="12"/>
      <c r="K101" s="12"/>
      <c r="L101" s="12"/>
      <c r="M101" s="12"/>
      <c r="N101" s="12"/>
      <c r="O101" s="12"/>
      <c r="P101" s="12"/>
      <c r="Q101" s="12"/>
    </row>
    <row r="102" spans="2:17" ht="12.75">
      <c r="B102" s="12"/>
      <c r="C102" s="12"/>
      <c r="D102" s="12"/>
      <c r="E102" s="12"/>
      <c r="F102" s="12"/>
      <c r="G102" s="12"/>
      <c r="H102" s="12"/>
      <c r="I102" s="12"/>
      <c r="J102" s="12"/>
      <c r="K102" s="12"/>
      <c r="L102" s="12"/>
      <c r="M102" s="12"/>
      <c r="N102" s="12"/>
      <c r="O102" s="12"/>
      <c r="P102" s="12"/>
      <c r="Q102" s="12"/>
    </row>
    <row r="103" spans="2:17" ht="12.75">
      <c r="B103" s="12"/>
      <c r="C103" s="12"/>
      <c r="D103" s="12"/>
      <c r="E103" s="12"/>
      <c r="F103" s="12"/>
      <c r="G103" s="12"/>
      <c r="H103" s="12"/>
      <c r="I103" s="12"/>
      <c r="J103" s="12"/>
      <c r="K103" s="12"/>
      <c r="L103" s="12"/>
      <c r="M103" s="12"/>
      <c r="N103" s="12"/>
      <c r="O103" s="12"/>
      <c r="P103" s="12"/>
      <c r="Q103" s="12"/>
    </row>
    <row r="104" spans="2:17" ht="12.75">
      <c r="B104" s="12"/>
      <c r="C104" s="12"/>
      <c r="D104" s="12"/>
      <c r="E104" s="12"/>
      <c r="F104" s="12"/>
      <c r="G104" s="12"/>
      <c r="H104" s="12"/>
      <c r="I104" s="12"/>
      <c r="J104" s="12"/>
      <c r="K104" s="12"/>
      <c r="L104" s="12"/>
      <c r="M104" s="12"/>
      <c r="N104" s="12"/>
      <c r="O104" s="12"/>
      <c r="P104" s="12"/>
      <c r="Q104" s="12"/>
    </row>
    <row r="105" spans="2:17" ht="12.75">
      <c r="B105" s="12"/>
      <c r="C105" s="12"/>
      <c r="D105" s="12"/>
      <c r="E105" s="12"/>
      <c r="F105" s="12"/>
      <c r="G105" s="12"/>
      <c r="H105" s="12"/>
      <c r="I105" s="12"/>
      <c r="J105" s="12"/>
      <c r="K105" s="12"/>
      <c r="L105" s="12"/>
      <c r="M105" s="12"/>
      <c r="N105" s="12"/>
      <c r="O105" s="12"/>
      <c r="P105" s="12"/>
      <c r="Q105" s="12"/>
    </row>
    <row r="106" spans="2:17" ht="12.75">
      <c r="B106" s="12"/>
      <c r="C106" s="12"/>
      <c r="D106" s="12"/>
      <c r="E106" s="12"/>
      <c r="F106" s="12"/>
      <c r="G106" s="12"/>
      <c r="H106" s="12"/>
      <c r="I106" s="12"/>
      <c r="J106" s="12"/>
      <c r="K106" s="12"/>
      <c r="L106" s="12"/>
      <c r="M106" s="12"/>
      <c r="N106" s="12"/>
      <c r="O106" s="12"/>
      <c r="P106" s="12"/>
      <c r="Q106" s="12"/>
    </row>
    <row r="107" spans="2:17" ht="12.75">
      <c r="B107" s="12"/>
      <c r="C107" s="12"/>
      <c r="D107" s="12"/>
      <c r="E107" s="12"/>
      <c r="F107" s="12"/>
      <c r="G107" s="12"/>
      <c r="H107" s="12"/>
      <c r="I107" s="12"/>
      <c r="J107" s="12"/>
      <c r="K107" s="12"/>
      <c r="L107" s="12"/>
      <c r="M107" s="12"/>
      <c r="N107" s="12"/>
      <c r="O107" s="12"/>
      <c r="P107" s="12"/>
      <c r="Q107" s="12"/>
    </row>
    <row r="108" spans="2:17" ht="12.75">
      <c r="B108" s="12"/>
      <c r="C108" s="12"/>
      <c r="D108" s="12"/>
      <c r="E108" s="12"/>
      <c r="F108" s="12"/>
      <c r="G108" s="12"/>
      <c r="H108" s="12"/>
      <c r="I108" s="12"/>
      <c r="J108" s="12"/>
      <c r="K108" s="12"/>
      <c r="L108" s="12"/>
      <c r="M108" s="12"/>
      <c r="N108" s="12"/>
      <c r="O108" s="12"/>
      <c r="P108" s="12"/>
      <c r="Q108" s="12"/>
    </row>
    <row r="109" spans="2:17" ht="12.75">
      <c r="B109" s="12"/>
      <c r="C109" s="12"/>
      <c r="D109" s="12"/>
      <c r="E109" s="12"/>
      <c r="F109" s="12"/>
      <c r="G109" s="12"/>
      <c r="H109" s="12"/>
      <c r="I109" s="12"/>
      <c r="J109" s="12"/>
      <c r="K109" s="12"/>
      <c r="L109" s="12"/>
      <c r="M109" s="12"/>
      <c r="N109" s="12"/>
      <c r="O109" s="12"/>
      <c r="P109" s="12"/>
      <c r="Q109" s="12"/>
    </row>
    <row r="110" spans="2:17" ht="12.75">
      <c r="B110" s="12"/>
      <c r="C110" s="12"/>
      <c r="D110" s="12"/>
      <c r="E110" s="12"/>
      <c r="F110" s="12"/>
      <c r="G110" s="12"/>
      <c r="H110" s="12"/>
      <c r="I110" s="12"/>
      <c r="J110" s="12"/>
      <c r="K110" s="12"/>
      <c r="L110" s="12"/>
      <c r="M110" s="12"/>
      <c r="N110" s="12"/>
      <c r="O110" s="12"/>
      <c r="P110" s="12"/>
      <c r="Q110" s="12"/>
    </row>
    <row r="111" spans="2:17" ht="12.75">
      <c r="B111" s="12"/>
      <c r="C111" s="12"/>
      <c r="D111" s="12"/>
      <c r="E111" s="12"/>
      <c r="F111" s="12"/>
      <c r="G111" s="12"/>
      <c r="H111" s="12"/>
      <c r="I111" s="12"/>
      <c r="J111" s="12"/>
      <c r="K111" s="12"/>
      <c r="L111" s="12"/>
      <c r="M111" s="12"/>
      <c r="N111" s="12"/>
      <c r="O111" s="12"/>
      <c r="P111" s="12"/>
      <c r="Q111" s="12"/>
    </row>
    <row r="112" spans="2:17" ht="12.75">
      <c r="B112" s="12"/>
      <c r="C112" s="12"/>
      <c r="D112" s="12"/>
      <c r="E112" s="12"/>
      <c r="F112" s="12"/>
      <c r="G112" s="12"/>
      <c r="H112" s="12"/>
      <c r="I112" s="12"/>
      <c r="J112" s="12"/>
      <c r="K112" s="12"/>
      <c r="L112" s="12"/>
      <c r="M112" s="12"/>
      <c r="N112" s="12"/>
      <c r="O112" s="12"/>
      <c r="P112" s="12"/>
      <c r="Q112" s="12"/>
    </row>
    <row r="113" spans="2:17" ht="12.75">
      <c r="B113" s="12"/>
      <c r="C113" s="12"/>
      <c r="D113" s="12"/>
      <c r="E113" s="12"/>
      <c r="F113" s="12"/>
      <c r="G113" s="12"/>
      <c r="H113" s="12"/>
      <c r="I113" s="12"/>
      <c r="J113" s="12"/>
      <c r="K113" s="12"/>
      <c r="L113" s="12"/>
      <c r="M113" s="12"/>
      <c r="N113" s="12"/>
      <c r="O113" s="12"/>
      <c r="P113" s="12"/>
      <c r="Q113" s="12"/>
    </row>
    <row r="114" spans="2:17" ht="12.75">
      <c r="B114" s="12"/>
      <c r="C114" s="12"/>
      <c r="D114" s="12"/>
      <c r="E114" s="12"/>
      <c r="F114" s="12"/>
      <c r="G114" s="12"/>
      <c r="H114" s="12"/>
      <c r="I114" s="12"/>
      <c r="J114" s="12"/>
      <c r="K114" s="12"/>
      <c r="L114" s="12"/>
      <c r="M114" s="12"/>
      <c r="N114" s="12"/>
      <c r="O114" s="12"/>
      <c r="P114" s="12"/>
      <c r="Q114" s="12"/>
    </row>
    <row r="115" spans="2:17" ht="12.75">
      <c r="B115" s="12"/>
      <c r="C115" s="12"/>
      <c r="D115" s="12"/>
      <c r="E115" s="12"/>
      <c r="F115" s="12"/>
      <c r="G115" s="12"/>
      <c r="H115" s="12"/>
      <c r="I115" s="12"/>
      <c r="J115" s="12"/>
      <c r="K115" s="12"/>
      <c r="L115" s="12"/>
      <c r="M115" s="12"/>
      <c r="N115" s="12"/>
      <c r="O115" s="12"/>
      <c r="P115" s="12"/>
      <c r="Q115" s="12"/>
    </row>
    <row r="116" spans="2:17" ht="12.75">
      <c r="B116" s="12"/>
      <c r="C116" s="12"/>
      <c r="D116" s="12"/>
      <c r="E116" s="12"/>
      <c r="F116" s="12"/>
      <c r="G116" s="12"/>
      <c r="H116" s="12"/>
      <c r="I116" s="12"/>
      <c r="J116" s="12"/>
      <c r="K116" s="12"/>
      <c r="L116" s="12"/>
      <c r="M116" s="12"/>
      <c r="N116" s="12"/>
      <c r="O116" s="12"/>
      <c r="P116" s="12"/>
      <c r="Q116" s="12"/>
    </row>
    <row r="117" spans="2:17" ht="12.75">
      <c r="B117" s="12"/>
      <c r="C117" s="12"/>
      <c r="D117" s="12"/>
      <c r="E117" s="12"/>
      <c r="F117" s="12"/>
      <c r="G117" s="12"/>
      <c r="H117" s="12"/>
      <c r="I117" s="12"/>
      <c r="J117" s="12"/>
      <c r="K117" s="12"/>
      <c r="L117" s="12"/>
      <c r="M117" s="12"/>
      <c r="N117" s="12"/>
      <c r="O117" s="12"/>
      <c r="P117" s="12"/>
      <c r="Q117" s="12"/>
    </row>
    <row r="118" spans="2:17" ht="12.75">
      <c r="B118" s="12"/>
      <c r="C118" s="12"/>
      <c r="D118" s="12"/>
      <c r="E118" s="12"/>
      <c r="F118" s="12"/>
      <c r="G118" s="12"/>
      <c r="H118" s="12"/>
      <c r="I118" s="12"/>
      <c r="J118" s="12"/>
      <c r="K118" s="12"/>
      <c r="L118" s="12"/>
      <c r="M118" s="12"/>
      <c r="N118" s="12"/>
      <c r="O118" s="12"/>
      <c r="P118" s="12"/>
      <c r="Q118" s="12"/>
    </row>
    <row r="119" spans="2:17" ht="12.75">
      <c r="B119" s="12"/>
      <c r="C119" s="12"/>
      <c r="D119" s="12"/>
      <c r="E119" s="12"/>
      <c r="F119" s="12"/>
      <c r="G119" s="12"/>
      <c r="H119" s="12"/>
      <c r="I119" s="12"/>
      <c r="J119" s="12"/>
      <c r="K119" s="12"/>
      <c r="L119" s="12"/>
      <c r="M119" s="12"/>
      <c r="N119" s="12"/>
      <c r="O119" s="12"/>
      <c r="P119" s="12"/>
      <c r="Q119" s="12"/>
    </row>
    <row r="120" spans="2:17" ht="12.75">
      <c r="B120" s="12"/>
      <c r="C120" s="12"/>
      <c r="D120" s="12"/>
      <c r="E120" s="12"/>
      <c r="F120" s="12"/>
      <c r="G120" s="12"/>
      <c r="H120" s="12"/>
      <c r="I120" s="12"/>
      <c r="J120" s="12"/>
      <c r="K120" s="12"/>
      <c r="L120" s="12"/>
      <c r="M120" s="12"/>
      <c r="N120" s="12"/>
      <c r="O120" s="12"/>
      <c r="P120" s="12"/>
      <c r="Q120" s="12"/>
    </row>
    <row r="121" spans="2:17" ht="12.75">
      <c r="B121" s="12"/>
      <c r="C121" s="12"/>
      <c r="D121" s="12"/>
      <c r="E121" s="12"/>
      <c r="F121" s="12"/>
      <c r="G121" s="12"/>
      <c r="H121" s="12"/>
      <c r="I121" s="12"/>
      <c r="J121" s="12"/>
      <c r="K121" s="12"/>
      <c r="L121" s="12"/>
      <c r="M121" s="12"/>
      <c r="N121" s="12"/>
      <c r="O121" s="12"/>
      <c r="P121" s="12"/>
      <c r="Q121" s="12"/>
    </row>
    <row r="122" spans="2:17" ht="12.75">
      <c r="B122" s="12"/>
      <c r="C122" s="12"/>
      <c r="D122" s="12"/>
      <c r="E122" s="12"/>
      <c r="F122" s="12"/>
      <c r="G122" s="12"/>
      <c r="H122" s="12"/>
      <c r="I122" s="12"/>
      <c r="J122" s="12"/>
      <c r="K122" s="12"/>
      <c r="L122" s="12"/>
      <c r="M122" s="12"/>
      <c r="N122" s="12"/>
      <c r="O122" s="12"/>
      <c r="P122" s="12"/>
      <c r="Q122" s="12"/>
    </row>
    <row r="123" spans="2:17" ht="12.75">
      <c r="B123" s="12"/>
      <c r="C123" s="12"/>
      <c r="D123" s="12"/>
      <c r="E123" s="12"/>
      <c r="F123" s="12"/>
      <c r="G123" s="12"/>
      <c r="H123" s="12"/>
      <c r="I123" s="12"/>
      <c r="J123" s="12"/>
      <c r="K123" s="12"/>
      <c r="L123" s="12"/>
      <c r="M123" s="12"/>
      <c r="N123" s="12"/>
      <c r="O123" s="12"/>
      <c r="P123" s="12"/>
      <c r="Q123" s="12"/>
    </row>
    <row r="124" spans="2:17" ht="12.75">
      <c r="B124" s="12"/>
      <c r="C124" s="12"/>
      <c r="D124" s="12"/>
      <c r="E124" s="12"/>
      <c r="F124" s="12"/>
      <c r="G124" s="12"/>
      <c r="H124" s="12"/>
      <c r="I124" s="12"/>
      <c r="J124" s="12"/>
      <c r="K124" s="12"/>
      <c r="L124" s="12"/>
      <c r="M124" s="12"/>
      <c r="N124" s="12"/>
      <c r="O124" s="12"/>
      <c r="P124" s="12"/>
      <c r="Q124" s="12"/>
    </row>
    <row r="125" spans="2:17" ht="12.75">
      <c r="B125" s="12"/>
      <c r="C125" s="12"/>
      <c r="D125" s="12"/>
      <c r="E125" s="12"/>
      <c r="F125" s="12"/>
      <c r="G125" s="12"/>
      <c r="H125" s="12"/>
      <c r="I125" s="12"/>
      <c r="J125" s="12"/>
      <c r="K125" s="12"/>
      <c r="L125" s="12"/>
      <c r="M125" s="12"/>
      <c r="N125" s="12"/>
      <c r="O125" s="12"/>
      <c r="P125" s="12"/>
      <c r="Q125" s="12"/>
    </row>
    <row r="126" spans="2:17" ht="12.75">
      <c r="B126" s="12"/>
      <c r="C126" s="12"/>
      <c r="D126" s="12"/>
      <c r="E126" s="12"/>
      <c r="F126" s="12"/>
      <c r="G126" s="12"/>
      <c r="H126" s="12"/>
      <c r="I126" s="12"/>
      <c r="J126" s="12"/>
      <c r="K126" s="12"/>
      <c r="L126" s="12"/>
      <c r="M126" s="12"/>
      <c r="N126" s="12"/>
      <c r="O126" s="12"/>
      <c r="P126" s="12"/>
      <c r="Q126" s="12"/>
    </row>
    <row r="127" spans="2:17" ht="12.75">
      <c r="B127" s="12"/>
      <c r="C127" s="12"/>
      <c r="D127" s="12"/>
      <c r="E127" s="12"/>
      <c r="F127" s="12"/>
      <c r="G127" s="12"/>
      <c r="H127" s="12"/>
      <c r="I127" s="12"/>
      <c r="J127" s="12"/>
      <c r="K127" s="12"/>
      <c r="L127" s="12"/>
      <c r="M127" s="12"/>
      <c r="N127" s="12"/>
      <c r="O127" s="12"/>
      <c r="P127" s="12"/>
      <c r="Q127" s="12"/>
    </row>
    <row r="128" spans="2:17" ht="12.75">
      <c r="B128" s="12"/>
      <c r="C128" s="12"/>
      <c r="D128" s="12"/>
      <c r="E128" s="12"/>
      <c r="F128" s="12"/>
      <c r="G128" s="12"/>
      <c r="H128" s="12"/>
      <c r="I128" s="12"/>
      <c r="J128" s="12"/>
      <c r="K128" s="12"/>
      <c r="L128" s="12"/>
      <c r="M128" s="12"/>
      <c r="N128" s="12"/>
      <c r="O128" s="12"/>
      <c r="P128" s="12"/>
      <c r="Q128" s="12"/>
    </row>
    <row r="129" spans="2:17" ht="12.75">
      <c r="B129" s="12"/>
      <c r="C129" s="12"/>
      <c r="D129" s="12"/>
      <c r="E129" s="12"/>
      <c r="F129" s="12"/>
      <c r="G129" s="12"/>
      <c r="H129" s="12"/>
      <c r="I129" s="12"/>
      <c r="J129" s="12"/>
      <c r="K129" s="12"/>
      <c r="L129" s="12"/>
      <c r="M129" s="12"/>
      <c r="N129" s="12"/>
      <c r="O129" s="12"/>
      <c r="P129" s="12"/>
      <c r="Q129" s="12"/>
    </row>
    <row r="130" spans="2:17" ht="12.75">
      <c r="B130" s="12"/>
      <c r="C130" s="12"/>
      <c r="D130" s="12"/>
      <c r="E130" s="12"/>
      <c r="F130" s="12"/>
      <c r="G130" s="12"/>
      <c r="H130" s="12"/>
      <c r="I130" s="12"/>
      <c r="J130" s="12"/>
      <c r="K130" s="12"/>
      <c r="L130" s="12"/>
      <c r="M130" s="12"/>
      <c r="N130" s="12"/>
      <c r="O130" s="12"/>
      <c r="P130" s="12"/>
      <c r="Q130" s="12"/>
    </row>
    <row r="131" spans="2:17" ht="12.75">
      <c r="B131" s="12"/>
      <c r="C131" s="12"/>
      <c r="D131" s="12"/>
      <c r="E131" s="12"/>
      <c r="F131" s="12"/>
      <c r="G131" s="12"/>
      <c r="H131" s="12"/>
      <c r="I131" s="12"/>
      <c r="J131" s="12"/>
      <c r="K131" s="12"/>
      <c r="L131" s="12"/>
      <c r="M131" s="12"/>
      <c r="N131" s="12"/>
      <c r="O131" s="12"/>
      <c r="P131" s="12"/>
      <c r="Q131" s="12"/>
    </row>
    <row r="132" spans="2:17" ht="12.75">
      <c r="B132" s="12"/>
      <c r="C132" s="12"/>
      <c r="D132" s="12"/>
      <c r="E132" s="12"/>
      <c r="F132" s="12"/>
      <c r="G132" s="12"/>
      <c r="H132" s="12"/>
      <c r="I132" s="12"/>
      <c r="J132" s="12"/>
      <c r="K132" s="12"/>
      <c r="L132" s="12"/>
      <c r="M132" s="12"/>
      <c r="N132" s="12"/>
      <c r="O132" s="12"/>
      <c r="P132" s="12"/>
      <c r="Q132" s="12"/>
    </row>
    <row r="133" spans="2:17" ht="12.75">
      <c r="B133" s="12"/>
      <c r="C133" s="12"/>
      <c r="D133" s="12"/>
      <c r="E133" s="12"/>
      <c r="F133" s="12"/>
      <c r="G133" s="12"/>
      <c r="H133" s="12"/>
      <c r="I133" s="12"/>
      <c r="J133" s="12"/>
      <c r="K133" s="12"/>
      <c r="L133" s="12"/>
      <c r="M133" s="12"/>
      <c r="N133" s="12"/>
      <c r="O133" s="12"/>
      <c r="P133" s="12"/>
      <c r="Q133" s="12"/>
    </row>
    <row r="134" spans="2:17" ht="12.75">
      <c r="B134" s="12"/>
      <c r="C134" s="12"/>
      <c r="D134" s="12"/>
      <c r="E134" s="12"/>
      <c r="F134" s="12"/>
      <c r="G134" s="12"/>
      <c r="H134" s="12"/>
      <c r="I134" s="12"/>
      <c r="J134" s="12"/>
      <c r="K134" s="12"/>
      <c r="L134" s="12"/>
      <c r="M134" s="12"/>
      <c r="N134" s="12"/>
      <c r="O134" s="12"/>
      <c r="P134" s="12"/>
      <c r="Q134" s="12"/>
    </row>
    <row r="135" spans="2:17" ht="12.75">
      <c r="B135" s="12"/>
      <c r="C135" s="12"/>
      <c r="D135" s="12"/>
      <c r="E135" s="12"/>
      <c r="F135" s="12"/>
      <c r="G135" s="12"/>
      <c r="H135" s="12"/>
      <c r="I135" s="12"/>
      <c r="J135" s="12"/>
      <c r="K135" s="12"/>
      <c r="L135" s="12"/>
      <c r="M135" s="12"/>
      <c r="N135" s="12"/>
      <c r="O135" s="12"/>
      <c r="P135" s="12"/>
      <c r="Q135" s="12"/>
    </row>
    <row r="136" spans="2:17" ht="12.75">
      <c r="B136" s="12"/>
      <c r="C136" s="12"/>
      <c r="D136" s="12"/>
      <c r="E136" s="12"/>
      <c r="F136" s="12"/>
      <c r="G136" s="12"/>
      <c r="H136" s="12"/>
      <c r="I136" s="12"/>
      <c r="J136" s="12"/>
      <c r="K136" s="12"/>
      <c r="L136" s="12"/>
      <c r="M136" s="12"/>
      <c r="N136" s="12"/>
      <c r="O136" s="12"/>
      <c r="P136" s="12"/>
      <c r="Q136" s="12"/>
    </row>
    <row r="137" spans="2:17" ht="12.75">
      <c r="B137" s="12"/>
      <c r="C137" s="12"/>
      <c r="D137" s="12"/>
      <c r="E137" s="12"/>
      <c r="F137" s="12"/>
      <c r="G137" s="12"/>
      <c r="H137" s="12"/>
      <c r="I137" s="12"/>
      <c r="J137" s="12"/>
      <c r="K137" s="12"/>
      <c r="L137" s="12"/>
      <c r="M137" s="12"/>
      <c r="N137" s="12"/>
      <c r="O137" s="12"/>
      <c r="P137" s="12"/>
      <c r="Q137" s="12"/>
    </row>
    <row r="138" spans="2:17" ht="12.75">
      <c r="B138" s="12"/>
      <c r="C138" s="12"/>
      <c r="D138" s="12"/>
      <c r="E138" s="12"/>
      <c r="F138" s="12"/>
      <c r="G138" s="12"/>
      <c r="H138" s="12"/>
      <c r="I138" s="12"/>
      <c r="J138" s="12"/>
      <c r="K138" s="12"/>
      <c r="L138" s="12"/>
      <c r="M138" s="12"/>
      <c r="N138" s="12"/>
      <c r="O138" s="12"/>
      <c r="P138" s="12"/>
      <c r="Q138" s="12"/>
    </row>
    <row r="139" spans="2:17" ht="12.75">
      <c r="B139" s="12"/>
      <c r="C139" s="12"/>
      <c r="D139" s="12"/>
      <c r="E139" s="12"/>
      <c r="F139" s="12"/>
      <c r="G139" s="12"/>
      <c r="H139" s="12"/>
      <c r="I139" s="12"/>
      <c r="J139" s="12"/>
      <c r="K139" s="12"/>
      <c r="L139" s="12"/>
      <c r="M139" s="12"/>
      <c r="N139" s="12"/>
      <c r="O139" s="12"/>
      <c r="P139" s="12"/>
      <c r="Q139" s="12"/>
    </row>
    <row r="140" spans="2:17" ht="12.75">
      <c r="B140" s="12"/>
      <c r="C140" s="12"/>
      <c r="D140" s="12"/>
      <c r="E140" s="12"/>
      <c r="F140" s="12"/>
      <c r="G140" s="12"/>
      <c r="H140" s="12"/>
      <c r="I140" s="12"/>
      <c r="J140" s="12"/>
      <c r="K140" s="12"/>
      <c r="L140" s="12"/>
      <c r="M140" s="12"/>
      <c r="N140" s="12"/>
      <c r="O140" s="12"/>
      <c r="P140" s="12"/>
      <c r="Q140" s="12"/>
    </row>
    <row r="141" spans="2:17" ht="12.75">
      <c r="B141" s="12"/>
      <c r="C141" s="12"/>
      <c r="D141" s="12"/>
      <c r="E141" s="12"/>
      <c r="F141" s="12"/>
      <c r="G141" s="12"/>
      <c r="H141" s="12"/>
      <c r="I141" s="12"/>
      <c r="J141" s="12"/>
      <c r="K141" s="12"/>
      <c r="L141" s="12"/>
      <c r="M141" s="12"/>
      <c r="N141" s="12"/>
      <c r="O141" s="12"/>
      <c r="P141" s="12"/>
      <c r="Q141" s="12"/>
    </row>
    <row r="142" spans="2:17" ht="12.75">
      <c r="B142" s="12"/>
      <c r="C142" s="12"/>
      <c r="D142" s="12"/>
      <c r="E142" s="12"/>
      <c r="F142" s="12"/>
      <c r="G142" s="12"/>
      <c r="H142" s="12"/>
      <c r="I142" s="12"/>
      <c r="J142" s="12"/>
      <c r="K142" s="12"/>
      <c r="L142" s="12"/>
      <c r="M142" s="12"/>
      <c r="N142" s="12"/>
      <c r="O142" s="12"/>
      <c r="P142" s="12"/>
      <c r="Q142" s="12"/>
    </row>
    <row r="143" spans="2:17" ht="12.75">
      <c r="B143" s="12"/>
      <c r="C143" s="12"/>
      <c r="D143" s="12"/>
      <c r="E143" s="12"/>
      <c r="F143" s="12"/>
      <c r="G143" s="12"/>
      <c r="H143" s="12"/>
      <c r="I143" s="12"/>
      <c r="J143" s="12"/>
      <c r="K143" s="12"/>
      <c r="L143" s="12"/>
      <c r="M143" s="12"/>
      <c r="N143" s="12"/>
      <c r="O143" s="12"/>
      <c r="P143" s="12"/>
      <c r="Q143" s="12"/>
    </row>
    <row r="144" spans="2:17" ht="12.75">
      <c r="B144" s="12"/>
      <c r="C144" s="12"/>
      <c r="D144" s="12"/>
      <c r="E144" s="12"/>
      <c r="F144" s="12"/>
      <c r="G144" s="12"/>
      <c r="H144" s="12"/>
      <c r="I144" s="12"/>
      <c r="J144" s="12"/>
      <c r="K144" s="12"/>
      <c r="L144" s="12"/>
      <c r="M144" s="12"/>
      <c r="N144" s="12"/>
      <c r="O144" s="12"/>
      <c r="P144" s="12"/>
      <c r="Q144" s="12"/>
    </row>
    <row r="145" spans="2:17" ht="12.75">
      <c r="B145" s="12"/>
      <c r="C145" s="12"/>
      <c r="D145" s="12"/>
      <c r="E145" s="12"/>
      <c r="F145" s="12"/>
      <c r="G145" s="12"/>
      <c r="H145" s="12"/>
      <c r="I145" s="12"/>
      <c r="J145" s="12"/>
      <c r="K145" s="12"/>
      <c r="L145" s="12"/>
      <c r="M145" s="12"/>
      <c r="N145" s="12"/>
      <c r="O145" s="12"/>
      <c r="P145" s="12"/>
      <c r="Q145" s="12"/>
    </row>
    <row r="146" spans="2:17" ht="12.75">
      <c r="B146" s="12"/>
      <c r="C146" s="12"/>
      <c r="D146" s="12"/>
      <c r="E146" s="12"/>
      <c r="F146" s="12"/>
      <c r="G146" s="12"/>
      <c r="H146" s="12"/>
      <c r="I146" s="12"/>
      <c r="J146" s="12"/>
      <c r="K146" s="12"/>
      <c r="L146" s="12"/>
      <c r="M146" s="12"/>
      <c r="N146" s="12"/>
      <c r="O146" s="12"/>
      <c r="P146" s="12"/>
      <c r="Q146" s="12"/>
    </row>
    <row r="147" spans="2:17" ht="12.75">
      <c r="B147" s="12"/>
      <c r="C147" s="12"/>
      <c r="D147" s="12"/>
      <c r="E147" s="12"/>
      <c r="F147" s="12"/>
      <c r="G147" s="12"/>
      <c r="H147" s="12"/>
      <c r="I147" s="12"/>
      <c r="J147" s="12"/>
      <c r="K147" s="12"/>
      <c r="L147" s="12"/>
      <c r="M147" s="12"/>
      <c r="N147" s="12"/>
      <c r="O147" s="12"/>
      <c r="P147" s="12"/>
      <c r="Q147" s="12"/>
    </row>
    <row r="148" spans="2:17" ht="12.75">
      <c r="B148" s="12"/>
      <c r="C148" s="12"/>
      <c r="D148" s="12"/>
      <c r="E148" s="12"/>
      <c r="F148" s="12"/>
      <c r="G148" s="12"/>
      <c r="H148" s="12"/>
      <c r="I148" s="12"/>
      <c r="J148" s="12"/>
      <c r="K148" s="12"/>
      <c r="L148" s="12"/>
      <c r="M148" s="12"/>
      <c r="N148" s="12"/>
      <c r="O148" s="12"/>
      <c r="P148" s="12"/>
      <c r="Q148" s="12"/>
    </row>
    <row r="149" spans="2:17" ht="12.75">
      <c r="B149" s="12"/>
      <c r="C149" s="12"/>
      <c r="D149" s="12"/>
      <c r="E149" s="12"/>
      <c r="F149" s="12"/>
      <c r="G149" s="12"/>
      <c r="H149" s="12"/>
      <c r="I149" s="12"/>
      <c r="J149" s="12"/>
      <c r="K149" s="12"/>
      <c r="L149" s="12"/>
      <c r="M149" s="12"/>
      <c r="N149" s="12"/>
      <c r="O149" s="12"/>
      <c r="P149" s="12"/>
      <c r="Q149" s="12"/>
    </row>
    <row r="150" spans="2:17" ht="12.75">
      <c r="B150" s="12"/>
      <c r="C150" s="12"/>
      <c r="D150" s="12"/>
      <c r="E150" s="12"/>
      <c r="F150" s="12"/>
      <c r="G150" s="12"/>
      <c r="H150" s="12"/>
      <c r="I150" s="12"/>
      <c r="J150" s="12"/>
      <c r="K150" s="12"/>
      <c r="L150" s="12"/>
      <c r="M150" s="12"/>
      <c r="N150" s="12"/>
      <c r="O150" s="12"/>
      <c r="P150" s="12"/>
      <c r="Q150" s="12"/>
    </row>
    <row r="151" spans="2:17" ht="12.75">
      <c r="B151" s="12"/>
      <c r="C151" s="12"/>
      <c r="D151" s="12"/>
      <c r="E151" s="12"/>
      <c r="F151" s="12"/>
      <c r="G151" s="12"/>
      <c r="H151" s="12"/>
      <c r="I151" s="12"/>
      <c r="J151" s="12"/>
      <c r="K151" s="12"/>
      <c r="L151" s="12"/>
      <c r="M151" s="12"/>
      <c r="N151" s="12"/>
      <c r="O151" s="12"/>
      <c r="P151" s="12"/>
      <c r="Q151" s="12"/>
    </row>
    <row r="152" spans="2:17" ht="12.75">
      <c r="B152" s="12"/>
      <c r="C152" s="12"/>
      <c r="D152" s="12"/>
      <c r="E152" s="12"/>
      <c r="F152" s="12"/>
      <c r="G152" s="12"/>
      <c r="H152" s="12"/>
      <c r="I152" s="12"/>
      <c r="J152" s="12"/>
      <c r="K152" s="12"/>
      <c r="L152" s="12"/>
      <c r="M152" s="12"/>
      <c r="N152" s="12"/>
      <c r="O152" s="12"/>
      <c r="P152" s="12"/>
      <c r="Q152" s="12"/>
    </row>
    <row r="153" spans="2:17" ht="12.75">
      <c r="B153" s="12"/>
      <c r="C153" s="12"/>
      <c r="D153" s="12"/>
      <c r="E153" s="12"/>
      <c r="F153" s="12"/>
      <c r="G153" s="12"/>
      <c r="H153" s="12"/>
      <c r="I153" s="12"/>
      <c r="J153" s="12"/>
      <c r="K153" s="12"/>
      <c r="L153" s="12"/>
      <c r="M153" s="12"/>
      <c r="N153" s="12"/>
      <c r="O153" s="12"/>
      <c r="P153" s="12"/>
      <c r="Q153" s="12"/>
    </row>
    <row r="154" spans="2:17" ht="12.75">
      <c r="B154" s="12"/>
      <c r="C154" s="12"/>
      <c r="D154" s="12"/>
      <c r="E154" s="12"/>
      <c r="F154" s="12"/>
      <c r="G154" s="12"/>
      <c r="H154" s="12"/>
      <c r="I154" s="12"/>
      <c r="J154" s="12"/>
      <c r="K154" s="12"/>
      <c r="L154" s="12"/>
      <c r="M154" s="12"/>
      <c r="N154" s="12"/>
      <c r="O154" s="12"/>
      <c r="P154" s="12"/>
      <c r="Q154" s="12"/>
    </row>
    <row r="155" spans="2:17" ht="12.75">
      <c r="B155" s="12"/>
      <c r="C155" s="12"/>
      <c r="D155" s="12"/>
      <c r="E155" s="12"/>
      <c r="F155" s="12"/>
      <c r="G155" s="12"/>
      <c r="H155" s="12"/>
      <c r="I155" s="12"/>
      <c r="J155" s="12"/>
      <c r="K155" s="12"/>
      <c r="L155" s="12"/>
      <c r="M155" s="12"/>
      <c r="N155" s="12"/>
      <c r="O155" s="12"/>
      <c r="P155" s="12"/>
      <c r="Q155" s="12"/>
    </row>
    <row r="156" spans="2:17" ht="12.75">
      <c r="B156" s="12"/>
      <c r="C156" s="12"/>
      <c r="D156" s="12"/>
      <c r="E156" s="12"/>
      <c r="F156" s="12"/>
      <c r="G156" s="12"/>
      <c r="H156" s="12"/>
      <c r="I156" s="12"/>
      <c r="J156" s="12"/>
      <c r="K156" s="12"/>
      <c r="L156" s="12"/>
      <c r="M156" s="12"/>
      <c r="N156" s="12"/>
      <c r="O156" s="12"/>
      <c r="P156" s="12"/>
      <c r="Q156" s="12"/>
    </row>
    <row r="157" spans="2:17" ht="12.75">
      <c r="B157" s="12"/>
      <c r="C157" s="12"/>
      <c r="D157" s="12"/>
      <c r="E157" s="12"/>
      <c r="F157" s="12"/>
      <c r="G157" s="12"/>
      <c r="H157" s="12"/>
      <c r="I157" s="12"/>
      <c r="J157" s="12"/>
      <c r="K157" s="12"/>
      <c r="L157" s="12"/>
      <c r="M157" s="12"/>
      <c r="N157" s="12"/>
      <c r="O157" s="12"/>
      <c r="P157" s="12"/>
      <c r="Q157" s="12"/>
    </row>
    <row r="158" spans="2:17" ht="12.75">
      <c r="B158" s="12"/>
      <c r="C158" s="12"/>
      <c r="D158" s="12"/>
      <c r="E158" s="12"/>
      <c r="F158" s="12"/>
      <c r="G158" s="12"/>
      <c r="H158" s="12"/>
      <c r="I158" s="12"/>
      <c r="J158" s="12"/>
      <c r="K158" s="12"/>
      <c r="L158" s="12"/>
      <c r="M158" s="12"/>
      <c r="N158" s="12"/>
      <c r="O158" s="12"/>
      <c r="P158" s="12"/>
      <c r="Q158" s="12"/>
    </row>
    <row r="159" spans="2:17" ht="12.75">
      <c r="B159" s="12"/>
      <c r="C159" s="12"/>
      <c r="D159" s="12"/>
      <c r="E159" s="12"/>
      <c r="F159" s="12"/>
      <c r="G159" s="12"/>
      <c r="H159" s="12"/>
      <c r="I159" s="12"/>
      <c r="J159" s="12"/>
      <c r="K159" s="12"/>
      <c r="L159" s="12"/>
      <c r="M159" s="12"/>
      <c r="N159" s="12"/>
      <c r="O159" s="12"/>
      <c r="P159" s="12"/>
      <c r="Q159" s="12"/>
    </row>
    <row r="160" spans="2:17" ht="12.75">
      <c r="B160" s="12"/>
      <c r="C160" s="12"/>
      <c r="D160" s="12"/>
      <c r="E160" s="12"/>
      <c r="F160" s="12"/>
      <c r="G160" s="12"/>
      <c r="H160" s="12"/>
      <c r="I160" s="12"/>
      <c r="J160" s="12"/>
      <c r="K160" s="12"/>
      <c r="L160" s="12"/>
      <c r="M160" s="12"/>
      <c r="N160" s="12"/>
      <c r="O160" s="12"/>
      <c r="P160" s="12"/>
      <c r="Q160" s="12"/>
    </row>
    <row r="161" spans="2:17" ht="12.75">
      <c r="B161" s="12"/>
      <c r="C161" s="12"/>
      <c r="D161" s="12"/>
      <c r="E161" s="12"/>
      <c r="F161" s="12"/>
      <c r="G161" s="12"/>
      <c r="H161" s="12"/>
      <c r="I161" s="12"/>
      <c r="J161" s="12"/>
      <c r="K161" s="12"/>
      <c r="L161" s="12"/>
      <c r="M161" s="12"/>
      <c r="N161" s="12"/>
      <c r="O161" s="12"/>
      <c r="P161" s="12"/>
      <c r="Q161" s="12"/>
    </row>
    <row r="162" spans="2:17" ht="12.75">
      <c r="B162" s="12"/>
      <c r="C162" s="12"/>
      <c r="D162" s="12"/>
      <c r="E162" s="12"/>
      <c r="F162" s="12"/>
      <c r="G162" s="12"/>
      <c r="H162" s="12"/>
      <c r="I162" s="12"/>
      <c r="J162" s="12"/>
      <c r="K162" s="12"/>
      <c r="L162" s="12"/>
      <c r="M162" s="12"/>
      <c r="N162" s="12"/>
      <c r="O162" s="12"/>
      <c r="P162" s="12"/>
      <c r="Q162" s="12"/>
    </row>
    <row r="163" spans="2:17" ht="12.75">
      <c r="B163" s="12"/>
      <c r="C163" s="12"/>
      <c r="D163" s="12"/>
      <c r="E163" s="12"/>
      <c r="F163" s="12"/>
      <c r="G163" s="12"/>
      <c r="H163" s="12"/>
      <c r="I163" s="12"/>
      <c r="J163" s="12"/>
      <c r="K163" s="12"/>
      <c r="L163" s="12"/>
      <c r="M163" s="12"/>
      <c r="N163" s="12"/>
      <c r="O163" s="12"/>
      <c r="P163" s="12"/>
      <c r="Q163" s="12"/>
    </row>
    <row r="164" spans="2:17" ht="12.75">
      <c r="B164" s="12"/>
      <c r="C164" s="12"/>
      <c r="D164" s="12"/>
      <c r="E164" s="12"/>
      <c r="F164" s="12"/>
      <c r="G164" s="12"/>
      <c r="H164" s="12"/>
      <c r="I164" s="12"/>
      <c r="J164" s="12"/>
      <c r="K164" s="12"/>
      <c r="L164" s="12"/>
      <c r="M164" s="12"/>
      <c r="N164" s="12"/>
      <c r="O164" s="12"/>
      <c r="P164" s="12"/>
      <c r="Q164" s="12"/>
    </row>
    <row r="165" spans="2:17" ht="12.75">
      <c r="B165" s="12"/>
      <c r="C165" s="12"/>
      <c r="D165" s="12"/>
      <c r="E165" s="12"/>
      <c r="F165" s="12"/>
      <c r="G165" s="12"/>
      <c r="H165" s="12"/>
      <c r="I165" s="12"/>
      <c r="J165" s="12"/>
      <c r="K165" s="12"/>
      <c r="L165" s="12"/>
      <c r="M165" s="12"/>
      <c r="N165" s="12"/>
      <c r="O165" s="12"/>
      <c r="P165" s="12"/>
      <c r="Q165" s="12"/>
    </row>
    <row r="166" spans="2:17" ht="12.75">
      <c r="B166" s="12"/>
      <c r="C166" s="12"/>
      <c r="D166" s="12"/>
      <c r="E166" s="12"/>
      <c r="F166" s="12"/>
      <c r="G166" s="12"/>
      <c r="H166" s="12"/>
      <c r="I166" s="12"/>
      <c r="J166" s="12"/>
      <c r="K166" s="12"/>
      <c r="L166" s="12"/>
      <c r="M166" s="12"/>
      <c r="N166" s="12"/>
      <c r="O166" s="12"/>
      <c r="P166" s="12"/>
      <c r="Q166" s="12"/>
    </row>
    <row r="167" spans="2:17" ht="12.75">
      <c r="B167" s="12"/>
      <c r="C167" s="12"/>
      <c r="D167" s="12"/>
      <c r="E167" s="12"/>
      <c r="F167" s="12"/>
      <c r="G167" s="12"/>
      <c r="H167" s="12"/>
      <c r="I167" s="12"/>
      <c r="J167" s="12"/>
      <c r="K167" s="12"/>
      <c r="L167" s="12"/>
      <c r="M167" s="12"/>
      <c r="N167" s="12"/>
      <c r="O167" s="12"/>
      <c r="P167" s="12"/>
      <c r="Q167" s="12"/>
    </row>
    <row r="168" spans="2:17" ht="12.75">
      <c r="B168" s="12"/>
      <c r="C168" s="12"/>
      <c r="D168" s="12"/>
      <c r="E168" s="12"/>
      <c r="F168" s="12"/>
      <c r="G168" s="12"/>
      <c r="H168" s="12"/>
      <c r="I168" s="12"/>
      <c r="J168" s="12"/>
      <c r="K168" s="12"/>
      <c r="L168" s="12"/>
      <c r="M168" s="12"/>
      <c r="N168" s="12"/>
      <c r="O168" s="12"/>
      <c r="P168" s="12"/>
      <c r="Q168" s="12"/>
    </row>
    <row r="169" spans="2:17" ht="12.75">
      <c r="B169" s="12"/>
      <c r="C169" s="12"/>
      <c r="D169" s="12"/>
      <c r="E169" s="12"/>
      <c r="F169" s="12"/>
      <c r="G169" s="12"/>
      <c r="H169" s="12"/>
      <c r="I169" s="12"/>
      <c r="J169" s="12"/>
      <c r="K169" s="12"/>
      <c r="L169" s="12"/>
      <c r="M169" s="12"/>
      <c r="N169" s="12"/>
      <c r="O169" s="12"/>
      <c r="P169" s="12"/>
      <c r="Q169" s="12"/>
    </row>
    <row r="170" spans="2:17" ht="12.75">
      <c r="B170" s="12"/>
      <c r="C170" s="12"/>
      <c r="D170" s="12"/>
      <c r="E170" s="12"/>
      <c r="F170" s="12"/>
      <c r="G170" s="12"/>
      <c r="H170" s="12"/>
      <c r="I170" s="12"/>
      <c r="J170" s="12"/>
      <c r="K170" s="12"/>
      <c r="L170" s="12"/>
      <c r="M170" s="12"/>
      <c r="N170" s="12"/>
      <c r="O170" s="12"/>
      <c r="P170" s="12"/>
      <c r="Q170" s="12"/>
    </row>
    <row r="171" spans="2:17" ht="12.75">
      <c r="B171" s="12"/>
      <c r="C171" s="12"/>
      <c r="D171" s="12"/>
      <c r="E171" s="12"/>
      <c r="F171" s="12"/>
      <c r="G171" s="12"/>
      <c r="H171" s="12"/>
      <c r="I171" s="12"/>
      <c r="J171" s="12"/>
      <c r="K171" s="12"/>
      <c r="L171" s="12"/>
      <c r="M171" s="12"/>
      <c r="N171" s="12"/>
      <c r="O171" s="12"/>
      <c r="P171" s="12"/>
      <c r="Q171" s="12"/>
    </row>
    <row r="172" spans="2:17" ht="12.75">
      <c r="B172" s="12"/>
      <c r="C172" s="12"/>
      <c r="D172" s="12"/>
      <c r="E172" s="12"/>
      <c r="F172" s="12"/>
      <c r="G172" s="12"/>
      <c r="H172" s="12"/>
      <c r="I172" s="12"/>
      <c r="J172" s="12"/>
      <c r="K172" s="12"/>
      <c r="L172" s="12"/>
      <c r="M172" s="12"/>
      <c r="N172" s="12"/>
      <c r="O172" s="12"/>
      <c r="P172" s="12"/>
      <c r="Q172" s="12"/>
    </row>
    <row r="173" spans="2:17" ht="12.75">
      <c r="B173" s="12"/>
      <c r="C173" s="12"/>
      <c r="D173" s="12"/>
      <c r="E173" s="12"/>
      <c r="F173" s="12"/>
      <c r="G173" s="12"/>
      <c r="H173" s="12"/>
      <c r="I173" s="12"/>
      <c r="J173" s="12"/>
      <c r="K173" s="12"/>
      <c r="L173" s="12"/>
      <c r="M173" s="12"/>
      <c r="N173" s="12"/>
      <c r="O173" s="12"/>
      <c r="P173" s="12"/>
      <c r="Q173" s="12"/>
    </row>
    <row r="174" spans="2:17" ht="12.75">
      <c r="B174" s="12"/>
      <c r="C174" s="12"/>
      <c r="D174" s="12"/>
      <c r="E174" s="12"/>
      <c r="F174" s="12"/>
      <c r="G174" s="12"/>
      <c r="H174" s="12"/>
      <c r="I174" s="12"/>
      <c r="J174" s="12"/>
      <c r="K174" s="12"/>
      <c r="L174" s="12"/>
      <c r="M174" s="12"/>
      <c r="N174" s="12"/>
      <c r="O174" s="12"/>
      <c r="P174" s="12"/>
      <c r="Q174" s="12"/>
    </row>
    <row r="175" spans="2:17" ht="12.75">
      <c r="B175" s="12"/>
      <c r="C175" s="12"/>
      <c r="D175" s="12"/>
      <c r="E175" s="12"/>
      <c r="F175" s="12"/>
      <c r="G175" s="12"/>
      <c r="H175" s="12"/>
      <c r="I175" s="12"/>
      <c r="J175" s="12"/>
      <c r="K175" s="12"/>
      <c r="L175" s="12"/>
      <c r="M175" s="12"/>
      <c r="N175" s="12"/>
      <c r="O175" s="12"/>
      <c r="P175" s="12"/>
      <c r="Q175" s="12"/>
    </row>
    <row r="176" spans="2:17" ht="12.75">
      <c r="B176" s="12"/>
      <c r="C176" s="12"/>
      <c r="D176" s="12"/>
      <c r="E176" s="12"/>
      <c r="F176" s="12"/>
      <c r="G176" s="12"/>
      <c r="H176" s="12"/>
      <c r="I176" s="12"/>
      <c r="J176" s="12"/>
      <c r="K176" s="12"/>
      <c r="L176" s="12"/>
      <c r="M176" s="12"/>
      <c r="N176" s="12"/>
      <c r="O176" s="12"/>
      <c r="P176" s="12"/>
      <c r="Q176" s="12"/>
    </row>
    <row r="177" spans="2:17" ht="12.75">
      <c r="B177" s="12"/>
      <c r="C177" s="12"/>
      <c r="D177" s="12"/>
      <c r="E177" s="12"/>
      <c r="F177" s="12"/>
      <c r="G177" s="12"/>
      <c r="H177" s="12"/>
      <c r="I177" s="12"/>
      <c r="J177" s="12"/>
      <c r="K177" s="12"/>
      <c r="L177" s="12"/>
      <c r="M177" s="12"/>
      <c r="N177" s="12"/>
      <c r="O177" s="12"/>
      <c r="P177" s="12"/>
      <c r="Q177" s="12"/>
    </row>
    <row r="178" spans="2:17" ht="12.75">
      <c r="B178" s="12"/>
      <c r="C178" s="12"/>
      <c r="D178" s="12"/>
      <c r="E178" s="12"/>
      <c r="F178" s="12"/>
      <c r="G178" s="12"/>
      <c r="H178" s="12"/>
      <c r="I178" s="12"/>
      <c r="J178" s="12"/>
      <c r="K178" s="12"/>
      <c r="L178" s="12"/>
      <c r="M178" s="12"/>
      <c r="N178" s="12"/>
      <c r="O178" s="12"/>
      <c r="P178" s="12"/>
      <c r="Q178" s="12"/>
    </row>
    <row r="179" spans="2:17" ht="12.75">
      <c r="B179" s="12"/>
      <c r="C179" s="12"/>
      <c r="D179" s="12"/>
      <c r="E179" s="12"/>
      <c r="F179" s="12"/>
      <c r="G179" s="12"/>
      <c r="H179" s="12"/>
      <c r="I179" s="12"/>
      <c r="J179" s="12"/>
      <c r="K179" s="12"/>
      <c r="L179" s="12"/>
      <c r="M179" s="12"/>
      <c r="N179" s="12"/>
      <c r="O179" s="12"/>
      <c r="P179" s="12"/>
      <c r="Q179" s="12"/>
    </row>
    <row r="180" spans="2:17" ht="12.75">
      <c r="B180" s="12"/>
      <c r="C180" s="12"/>
      <c r="D180" s="12"/>
      <c r="E180" s="12"/>
      <c r="F180" s="12"/>
      <c r="G180" s="12"/>
      <c r="H180" s="12"/>
      <c r="I180" s="12"/>
      <c r="J180" s="12"/>
      <c r="K180" s="12"/>
      <c r="L180" s="12"/>
      <c r="M180" s="12"/>
      <c r="N180" s="12"/>
      <c r="O180" s="12"/>
      <c r="P180" s="12"/>
      <c r="Q180" s="12"/>
    </row>
    <row r="181" spans="2:17" ht="12.75">
      <c r="B181" s="12"/>
      <c r="C181" s="12"/>
      <c r="D181" s="12"/>
      <c r="E181" s="12"/>
      <c r="F181" s="12"/>
      <c r="G181" s="12"/>
      <c r="H181" s="12"/>
      <c r="I181" s="12"/>
      <c r="J181" s="12"/>
      <c r="K181" s="12"/>
      <c r="L181" s="12"/>
      <c r="M181" s="12"/>
      <c r="N181" s="12"/>
      <c r="O181" s="12"/>
      <c r="P181" s="12"/>
      <c r="Q181" s="12"/>
    </row>
    <row r="182" spans="2:17" ht="12.75">
      <c r="B182" s="12"/>
      <c r="C182" s="12"/>
      <c r="D182" s="12"/>
      <c r="E182" s="12"/>
      <c r="F182" s="12"/>
      <c r="G182" s="12"/>
      <c r="H182" s="12"/>
      <c r="I182" s="12"/>
      <c r="J182" s="12"/>
      <c r="K182" s="12"/>
      <c r="L182" s="12"/>
      <c r="M182" s="12"/>
      <c r="N182" s="12"/>
      <c r="O182" s="12"/>
      <c r="P182" s="12"/>
      <c r="Q182" s="12"/>
    </row>
    <row r="183" spans="2:17" ht="12.75">
      <c r="B183" s="12"/>
      <c r="C183" s="12"/>
      <c r="D183" s="12"/>
      <c r="E183" s="12"/>
      <c r="F183" s="12"/>
      <c r="G183" s="12"/>
      <c r="H183" s="12"/>
      <c r="I183" s="12"/>
      <c r="J183" s="12"/>
      <c r="K183" s="12"/>
      <c r="L183" s="12"/>
      <c r="M183" s="12"/>
      <c r="N183" s="12"/>
      <c r="O183" s="12"/>
      <c r="P183" s="12"/>
      <c r="Q183" s="12"/>
    </row>
    <row r="184" spans="2:17" ht="12.75">
      <c r="B184" s="12"/>
      <c r="C184" s="12"/>
      <c r="D184" s="12"/>
      <c r="E184" s="12"/>
      <c r="F184" s="12"/>
      <c r="G184" s="12"/>
      <c r="H184" s="12"/>
      <c r="I184" s="12"/>
      <c r="J184" s="12"/>
      <c r="K184" s="12"/>
      <c r="L184" s="12"/>
      <c r="M184" s="12"/>
      <c r="N184" s="12"/>
      <c r="O184" s="12"/>
      <c r="P184" s="12"/>
      <c r="Q184" s="12"/>
    </row>
    <row r="185" spans="2:17" ht="12.75">
      <c r="B185" s="12"/>
      <c r="C185" s="12"/>
      <c r="D185" s="12"/>
      <c r="E185" s="12"/>
      <c r="F185" s="12"/>
      <c r="G185" s="12"/>
      <c r="H185" s="12"/>
      <c r="I185" s="12"/>
      <c r="J185" s="12"/>
      <c r="K185" s="12"/>
      <c r="L185" s="12"/>
      <c r="M185" s="12"/>
      <c r="N185" s="12"/>
      <c r="O185" s="12"/>
      <c r="P185" s="12"/>
      <c r="Q185" s="12"/>
    </row>
    <row r="186" spans="2:17" ht="12.75">
      <c r="B186" s="12"/>
      <c r="C186" s="12"/>
      <c r="D186" s="12"/>
      <c r="E186" s="12"/>
      <c r="F186" s="12"/>
      <c r="G186" s="12"/>
      <c r="H186" s="12"/>
      <c r="I186" s="12"/>
      <c r="J186" s="12"/>
      <c r="K186" s="12"/>
      <c r="L186" s="12"/>
      <c r="M186" s="12"/>
      <c r="N186" s="12"/>
      <c r="O186" s="12"/>
      <c r="P186" s="12"/>
      <c r="Q186" s="12"/>
    </row>
    <row r="187" spans="2:17" ht="12.75">
      <c r="B187" s="12"/>
      <c r="C187" s="12"/>
      <c r="D187" s="12"/>
      <c r="E187" s="12"/>
      <c r="F187" s="12"/>
      <c r="G187" s="12"/>
      <c r="H187" s="12"/>
      <c r="I187" s="12"/>
      <c r="J187" s="12"/>
      <c r="K187" s="12"/>
      <c r="L187" s="12"/>
      <c r="M187" s="12"/>
      <c r="N187" s="12"/>
      <c r="O187" s="12"/>
      <c r="P187" s="12"/>
      <c r="Q187" s="12"/>
    </row>
    <row r="188" spans="2:17" ht="12.75">
      <c r="B188" s="12"/>
      <c r="C188" s="12"/>
      <c r="D188" s="12"/>
      <c r="E188" s="12"/>
      <c r="F188" s="12"/>
      <c r="G188" s="12"/>
      <c r="H188" s="12"/>
      <c r="I188" s="12"/>
      <c r="J188" s="12"/>
      <c r="K188" s="12"/>
      <c r="L188" s="12"/>
      <c r="M188" s="12"/>
      <c r="N188" s="12"/>
      <c r="O188" s="12"/>
      <c r="P188" s="12"/>
      <c r="Q188" s="12"/>
    </row>
    <row r="189" spans="2:17" ht="12.75">
      <c r="B189" s="12"/>
      <c r="C189" s="12"/>
      <c r="D189" s="12"/>
      <c r="E189" s="12"/>
      <c r="F189" s="12"/>
      <c r="G189" s="12"/>
      <c r="H189" s="12"/>
      <c r="I189" s="12"/>
      <c r="J189" s="12"/>
      <c r="K189" s="12"/>
      <c r="L189" s="12"/>
      <c r="M189" s="12"/>
      <c r="N189" s="12"/>
      <c r="O189" s="12"/>
      <c r="P189" s="12"/>
      <c r="Q189" s="12"/>
    </row>
    <row r="190" spans="2:17" ht="12.75">
      <c r="B190" s="12"/>
      <c r="C190" s="12"/>
      <c r="D190" s="12"/>
      <c r="E190" s="12"/>
      <c r="F190" s="12"/>
      <c r="G190" s="12"/>
      <c r="H190" s="12"/>
      <c r="I190" s="12"/>
      <c r="J190" s="12"/>
      <c r="K190" s="12"/>
      <c r="L190" s="12"/>
      <c r="M190" s="12"/>
      <c r="N190" s="12"/>
      <c r="O190" s="12"/>
      <c r="P190" s="12"/>
      <c r="Q190" s="12"/>
    </row>
    <row r="191" spans="2:17" ht="12.75">
      <c r="B191" s="12"/>
      <c r="C191" s="12"/>
      <c r="D191" s="12"/>
      <c r="E191" s="12"/>
      <c r="F191" s="12"/>
      <c r="G191" s="12"/>
      <c r="H191" s="12"/>
      <c r="I191" s="12"/>
      <c r="J191" s="12"/>
      <c r="K191" s="12"/>
      <c r="L191" s="12"/>
      <c r="M191" s="12"/>
      <c r="N191" s="12"/>
      <c r="O191" s="12"/>
      <c r="P191" s="12"/>
      <c r="Q191" s="12"/>
    </row>
    <row r="192" spans="2:17" ht="12.75">
      <c r="B192" s="12"/>
      <c r="C192" s="12"/>
      <c r="D192" s="12"/>
      <c r="E192" s="12"/>
      <c r="F192" s="12"/>
      <c r="G192" s="12"/>
      <c r="H192" s="12"/>
      <c r="I192" s="12"/>
      <c r="J192" s="12"/>
      <c r="K192" s="12"/>
      <c r="L192" s="12"/>
      <c r="M192" s="12"/>
      <c r="N192" s="12"/>
      <c r="O192" s="12"/>
      <c r="P192" s="12"/>
      <c r="Q192" s="12"/>
    </row>
    <row r="193" spans="2:17" ht="12.75">
      <c r="B193" s="12"/>
      <c r="C193" s="12"/>
      <c r="D193" s="12"/>
      <c r="E193" s="12"/>
      <c r="F193" s="12"/>
      <c r="G193" s="12"/>
      <c r="H193" s="12"/>
      <c r="I193" s="12"/>
      <c r="J193" s="12"/>
      <c r="K193" s="12"/>
      <c r="L193" s="12"/>
      <c r="M193" s="12"/>
      <c r="N193" s="12"/>
      <c r="O193" s="12"/>
      <c r="P193" s="12"/>
      <c r="Q193" s="12"/>
    </row>
    <row r="194" spans="2:17" ht="12.75">
      <c r="B194" s="12"/>
      <c r="C194" s="12"/>
      <c r="D194" s="12"/>
      <c r="E194" s="12"/>
      <c r="F194" s="12"/>
      <c r="G194" s="12"/>
      <c r="H194" s="12"/>
      <c r="I194" s="12"/>
      <c r="J194" s="12"/>
      <c r="K194" s="12"/>
      <c r="L194" s="12"/>
      <c r="M194" s="12"/>
      <c r="N194" s="12"/>
      <c r="O194" s="12"/>
      <c r="P194" s="12"/>
      <c r="Q194" s="12"/>
    </row>
    <row r="195" spans="2:17" ht="12.75">
      <c r="B195" s="12"/>
      <c r="C195" s="12"/>
      <c r="D195" s="12"/>
      <c r="E195" s="12"/>
      <c r="F195" s="12"/>
      <c r="G195" s="12"/>
      <c r="H195" s="12"/>
      <c r="I195" s="12"/>
      <c r="J195" s="12"/>
      <c r="K195" s="12"/>
      <c r="L195" s="12"/>
      <c r="M195" s="12"/>
      <c r="N195" s="12"/>
      <c r="O195" s="12"/>
      <c r="P195" s="12"/>
      <c r="Q195" s="12"/>
    </row>
    <row r="196" spans="2:17" ht="12.75">
      <c r="B196" s="12"/>
      <c r="C196" s="12"/>
      <c r="D196" s="12"/>
      <c r="E196" s="12"/>
      <c r="F196" s="12"/>
      <c r="G196" s="12"/>
      <c r="H196" s="12"/>
      <c r="I196" s="12"/>
      <c r="J196" s="12"/>
      <c r="K196" s="12"/>
      <c r="L196" s="12"/>
      <c r="M196" s="12"/>
      <c r="N196" s="12"/>
      <c r="O196" s="12"/>
      <c r="P196" s="12"/>
      <c r="Q196" s="12"/>
    </row>
    <row r="197" spans="2:17" ht="12.75">
      <c r="B197" s="12"/>
      <c r="C197" s="12"/>
      <c r="D197" s="12"/>
      <c r="E197" s="12"/>
      <c r="F197" s="12"/>
      <c r="G197" s="12"/>
      <c r="H197" s="12"/>
      <c r="I197" s="12"/>
      <c r="J197" s="12"/>
      <c r="K197" s="12"/>
      <c r="L197" s="12"/>
      <c r="M197" s="12"/>
      <c r="N197" s="12"/>
      <c r="O197" s="12"/>
      <c r="P197" s="12"/>
      <c r="Q197" s="12"/>
    </row>
    <row r="198" spans="2:17" ht="12.75">
      <c r="B198" s="12"/>
      <c r="C198" s="12"/>
      <c r="D198" s="12"/>
      <c r="E198" s="12"/>
      <c r="F198" s="12"/>
      <c r="G198" s="12"/>
      <c r="H198" s="12"/>
      <c r="I198" s="12"/>
      <c r="J198" s="12"/>
      <c r="K198" s="12"/>
      <c r="L198" s="12"/>
      <c r="M198" s="12"/>
      <c r="N198" s="12"/>
      <c r="O198" s="12"/>
      <c r="P198" s="12"/>
      <c r="Q198" s="12"/>
    </row>
    <row r="199" spans="2:17" ht="12.75">
      <c r="B199" s="12"/>
      <c r="C199" s="12"/>
      <c r="D199" s="12"/>
      <c r="E199" s="12"/>
      <c r="F199" s="12"/>
      <c r="G199" s="12"/>
      <c r="H199" s="12"/>
      <c r="I199" s="12"/>
      <c r="J199" s="12"/>
      <c r="K199" s="12"/>
      <c r="L199" s="12"/>
      <c r="M199" s="12"/>
      <c r="N199" s="12"/>
      <c r="O199" s="12"/>
      <c r="P199" s="12"/>
      <c r="Q199" s="12"/>
    </row>
    <row r="200" spans="2:17" ht="12.75">
      <c r="B200" s="12"/>
      <c r="C200" s="12"/>
      <c r="D200" s="12"/>
      <c r="E200" s="12"/>
      <c r="F200" s="12"/>
      <c r="G200" s="12"/>
      <c r="H200" s="12"/>
      <c r="I200" s="12"/>
      <c r="J200" s="12"/>
      <c r="K200" s="12"/>
      <c r="L200" s="12"/>
      <c r="M200" s="12"/>
      <c r="N200" s="12"/>
      <c r="O200" s="12"/>
      <c r="P200" s="12"/>
      <c r="Q200" s="12"/>
    </row>
    <row r="201" spans="2:17" ht="12.75">
      <c r="B201" s="12"/>
      <c r="C201" s="12"/>
      <c r="D201" s="12"/>
      <c r="E201" s="12"/>
      <c r="F201" s="12"/>
      <c r="G201" s="12"/>
      <c r="H201" s="12"/>
      <c r="I201" s="12"/>
      <c r="J201" s="12"/>
      <c r="K201" s="12"/>
      <c r="L201" s="12"/>
      <c r="M201" s="12"/>
      <c r="N201" s="12"/>
      <c r="O201" s="12"/>
      <c r="P201" s="12"/>
      <c r="Q201" s="12"/>
    </row>
    <row r="202" spans="2:17" ht="12.75">
      <c r="B202" s="12"/>
      <c r="C202" s="12"/>
      <c r="D202" s="12"/>
      <c r="E202" s="12"/>
      <c r="F202" s="12"/>
      <c r="G202" s="12"/>
      <c r="H202" s="12"/>
      <c r="I202" s="12"/>
      <c r="J202" s="12"/>
      <c r="K202" s="12"/>
      <c r="L202" s="12"/>
      <c r="M202" s="12"/>
      <c r="N202" s="12"/>
      <c r="O202" s="12"/>
      <c r="P202" s="12"/>
      <c r="Q202" s="12"/>
    </row>
    <row r="203" spans="2:17" ht="12.75">
      <c r="B203" s="12"/>
      <c r="C203" s="12"/>
      <c r="D203" s="12"/>
      <c r="E203" s="12"/>
      <c r="F203" s="12"/>
      <c r="G203" s="12"/>
      <c r="H203" s="12"/>
      <c r="I203" s="12"/>
      <c r="J203" s="12"/>
      <c r="K203" s="12"/>
      <c r="L203" s="12"/>
      <c r="M203" s="12"/>
      <c r="N203" s="12"/>
      <c r="O203" s="12"/>
      <c r="P203" s="12"/>
      <c r="Q203" s="12"/>
    </row>
    <row r="204" spans="2:17" ht="12.75">
      <c r="B204" s="12"/>
      <c r="C204" s="12"/>
      <c r="D204" s="12"/>
      <c r="E204" s="12"/>
      <c r="F204" s="12"/>
      <c r="G204" s="12"/>
      <c r="H204" s="12"/>
      <c r="I204" s="12"/>
      <c r="J204" s="12"/>
      <c r="K204" s="12"/>
      <c r="L204" s="12"/>
      <c r="M204" s="12"/>
      <c r="N204" s="12"/>
      <c r="O204" s="12"/>
      <c r="P204" s="12"/>
      <c r="Q204" s="12"/>
    </row>
    <row r="205" spans="2:17" ht="12.75">
      <c r="B205" s="12"/>
      <c r="C205" s="12"/>
      <c r="D205" s="12"/>
      <c r="E205" s="12"/>
      <c r="F205" s="12"/>
      <c r="G205" s="12"/>
      <c r="H205" s="12"/>
      <c r="I205" s="12"/>
      <c r="J205" s="12"/>
      <c r="K205" s="12"/>
      <c r="L205" s="12"/>
      <c r="M205" s="12"/>
      <c r="N205" s="12"/>
      <c r="O205" s="12"/>
      <c r="P205" s="12"/>
      <c r="Q205" s="12"/>
    </row>
    <row r="206" spans="2:17" ht="12.75">
      <c r="B206" s="12"/>
      <c r="C206" s="12"/>
      <c r="D206" s="12"/>
      <c r="E206" s="12"/>
      <c r="F206" s="12"/>
      <c r="G206" s="12"/>
      <c r="H206" s="12"/>
      <c r="I206" s="12"/>
      <c r="J206" s="12"/>
      <c r="K206" s="12"/>
      <c r="L206" s="12"/>
      <c r="M206" s="12"/>
      <c r="N206" s="12"/>
      <c r="O206" s="12"/>
      <c r="P206" s="12"/>
      <c r="Q206" s="12"/>
    </row>
    <row r="207" spans="2:17" ht="12.75">
      <c r="B207" s="12"/>
      <c r="C207" s="12"/>
      <c r="D207" s="12"/>
      <c r="E207" s="12"/>
      <c r="F207" s="12"/>
      <c r="G207" s="12"/>
      <c r="H207" s="12"/>
      <c r="I207" s="12"/>
      <c r="J207" s="12"/>
      <c r="K207" s="12"/>
      <c r="L207" s="12"/>
      <c r="M207" s="12"/>
      <c r="N207" s="12"/>
      <c r="O207" s="12"/>
      <c r="P207" s="12"/>
      <c r="Q207" s="12"/>
    </row>
    <row r="208" spans="2:17" ht="12.75">
      <c r="B208" s="12"/>
      <c r="C208" s="12"/>
      <c r="D208" s="12"/>
      <c r="E208" s="12"/>
      <c r="F208" s="12"/>
      <c r="G208" s="12"/>
      <c r="H208" s="12"/>
      <c r="I208" s="12"/>
      <c r="J208" s="12"/>
      <c r="K208" s="12"/>
      <c r="L208" s="12"/>
      <c r="M208" s="12"/>
      <c r="N208" s="12"/>
      <c r="O208" s="12"/>
      <c r="P208" s="12"/>
      <c r="Q208" s="12"/>
    </row>
    <row r="209" spans="2:17" ht="12.75">
      <c r="B209" s="12"/>
      <c r="C209" s="12"/>
      <c r="D209" s="12"/>
      <c r="E209" s="12"/>
      <c r="F209" s="12"/>
      <c r="G209" s="12"/>
      <c r="H209" s="12"/>
      <c r="I209" s="12"/>
      <c r="J209" s="12"/>
      <c r="K209" s="12"/>
      <c r="L209" s="12"/>
      <c r="M209" s="12"/>
      <c r="N209" s="12"/>
      <c r="O209" s="12"/>
      <c r="P209" s="12"/>
      <c r="Q209" s="12"/>
    </row>
    <row r="210" spans="2:17" ht="12.75">
      <c r="B210" s="12"/>
      <c r="C210" s="12"/>
      <c r="D210" s="12"/>
      <c r="E210" s="12"/>
      <c r="F210" s="12"/>
      <c r="G210" s="12"/>
      <c r="H210" s="12"/>
      <c r="I210" s="12"/>
      <c r="J210" s="12"/>
      <c r="K210" s="12"/>
      <c r="L210" s="12"/>
      <c r="M210" s="12"/>
      <c r="N210" s="12"/>
      <c r="O210" s="12"/>
      <c r="P210" s="12"/>
      <c r="Q210" s="12"/>
    </row>
    <row r="211" spans="2:17" ht="12.75">
      <c r="B211" s="12"/>
      <c r="C211" s="12"/>
      <c r="D211" s="12"/>
      <c r="E211" s="12"/>
      <c r="F211" s="12"/>
      <c r="G211" s="12"/>
      <c r="H211" s="12"/>
      <c r="I211" s="12"/>
      <c r="J211" s="12"/>
      <c r="K211" s="12"/>
      <c r="L211" s="12"/>
      <c r="M211" s="12"/>
      <c r="N211" s="12"/>
      <c r="O211" s="12"/>
      <c r="P211" s="12"/>
      <c r="Q211" s="12"/>
    </row>
    <row r="212" spans="2:17" ht="12.75">
      <c r="B212" s="12"/>
      <c r="C212" s="12"/>
      <c r="D212" s="12"/>
      <c r="E212" s="12"/>
      <c r="F212" s="12"/>
      <c r="G212" s="12"/>
      <c r="H212" s="12"/>
      <c r="I212" s="12"/>
      <c r="J212" s="12"/>
      <c r="K212" s="12"/>
      <c r="L212" s="12"/>
      <c r="M212" s="12"/>
      <c r="N212" s="12"/>
      <c r="O212" s="12"/>
      <c r="P212" s="12"/>
      <c r="Q212" s="12"/>
    </row>
    <row r="213" spans="2:17" ht="12.75">
      <c r="B213" s="12"/>
      <c r="C213" s="12"/>
      <c r="D213" s="12"/>
      <c r="E213" s="12"/>
      <c r="F213" s="12"/>
      <c r="G213" s="12"/>
      <c r="H213" s="12"/>
      <c r="I213" s="12"/>
      <c r="J213" s="12"/>
      <c r="K213" s="12"/>
      <c r="L213" s="12"/>
      <c r="M213" s="12"/>
      <c r="N213" s="12"/>
      <c r="O213" s="12"/>
      <c r="P213" s="12"/>
      <c r="Q213" s="12"/>
    </row>
    <row r="214" spans="2:17" ht="12.75">
      <c r="B214" s="12"/>
      <c r="C214" s="12"/>
      <c r="D214" s="12"/>
      <c r="E214" s="12"/>
      <c r="F214" s="12"/>
      <c r="G214" s="12"/>
      <c r="H214" s="12"/>
      <c r="I214" s="12"/>
      <c r="J214" s="12"/>
      <c r="K214" s="12"/>
      <c r="L214" s="12"/>
      <c r="M214" s="12"/>
      <c r="N214" s="12"/>
      <c r="O214" s="12"/>
      <c r="P214" s="12"/>
      <c r="Q214" s="12"/>
    </row>
    <row r="215" spans="2:17" ht="12.75">
      <c r="B215" s="12"/>
      <c r="C215" s="12"/>
      <c r="D215" s="12"/>
      <c r="E215" s="12"/>
      <c r="F215" s="12"/>
      <c r="G215" s="12"/>
      <c r="H215" s="12"/>
      <c r="I215" s="12"/>
      <c r="J215" s="12"/>
      <c r="K215" s="12"/>
      <c r="L215" s="12"/>
      <c r="M215" s="12"/>
      <c r="N215" s="12"/>
      <c r="O215" s="12"/>
      <c r="P215" s="12"/>
      <c r="Q215" s="12"/>
    </row>
    <row r="216" spans="2:17" ht="12.75">
      <c r="B216" s="12"/>
      <c r="C216" s="12"/>
      <c r="D216" s="12"/>
      <c r="E216" s="12"/>
      <c r="F216" s="12"/>
      <c r="G216" s="12"/>
      <c r="H216" s="12"/>
      <c r="I216" s="12"/>
      <c r="J216" s="12"/>
      <c r="K216" s="12"/>
      <c r="L216" s="12"/>
      <c r="M216" s="12"/>
      <c r="N216" s="12"/>
      <c r="O216" s="12"/>
      <c r="P216" s="12"/>
      <c r="Q216" s="12"/>
    </row>
    <row r="217" spans="2:17" ht="12.75">
      <c r="B217" s="12"/>
      <c r="C217" s="12"/>
      <c r="D217" s="12"/>
      <c r="E217" s="12"/>
      <c r="F217" s="12"/>
      <c r="G217" s="12"/>
      <c r="H217" s="12"/>
      <c r="I217" s="12"/>
      <c r="J217" s="12"/>
      <c r="K217" s="12"/>
      <c r="L217" s="12"/>
      <c r="M217" s="12"/>
      <c r="N217" s="12"/>
      <c r="O217" s="12"/>
      <c r="P217" s="12"/>
      <c r="Q217" s="12"/>
    </row>
    <row r="218" spans="2:17" ht="12.75">
      <c r="B218" s="12"/>
      <c r="C218" s="12"/>
      <c r="D218" s="12"/>
      <c r="E218" s="12"/>
      <c r="F218" s="12"/>
      <c r="G218" s="12"/>
      <c r="H218" s="12"/>
      <c r="I218" s="12"/>
      <c r="J218" s="12"/>
      <c r="K218" s="12"/>
      <c r="L218" s="12"/>
      <c r="M218" s="12"/>
      <c r="N218" s="12"/>
      <c r="O218" s="12"/>
      <c r="P218" s="12"/>
      <c r="Q218" s="12"/>
    </row>
    <row r="219" spans="2:17" ht="12.75">
      <c r="B219" s="12"/>
      <c r="C219" s="12"/>
      <c r="D219" s="12"/>
      <c r="E219" s="12"/>
      <c r="F219" s="12"/>
      <c r="G219" s="12"/>
      <c r="H219" s="12"/>
      <c r="I219" s="12"/>
      <c r="J219" s="12"/>
      <c r="K219" s="12"/>
      <c r="L219" s="12"/>
      <c r="M219" s="12"/>
      <c r="N219" s="12"/>
      <c r="O219" s="12"/>
      <c r="P219" s="12"/>
      <c r="Q219" s="12"/>
    </row>
    <row r="220" spans="2:17" ht="12.75">
      <c r="B220" s="12"/>
      <c r="C220" s="12"/>
      <c r="D220" s="12"/>
      <c r="E220" s="12"/>
      <c r="F220" s="12"/>
      <c r="G220" s="12"/>
      <c r="H220" s="12"/>
      <c r="I220" s="12"/>
      <c r="J220" s="12"/>
      <c r="K220" s="12"/>
      <c r="L220" s="12"/>
      <c r="M220" s="12"/>
      <c r="N220" s="12"/>
      <c r="O220" s="12"/>
      <c r="P220" s="12"/>
      <c r="Q220" s="12"/>
    </row>
    <row r="221" spans="2:17" ht="12.75">
      <c r="B221" s="12"/>
      <c r="C221" s="12"/>
      <c r="D221" s="12"/>
      <c r="E221" s="12"/>
      <c r="F221" s="12"/>
      <c r="G221" s="12"/>
      <c r="H221" s="12"/>
      <c r="I221" s="12"/>
      <c r="J221" s="12"/>
      <c r="K221" s="12"/>
      <c r="L221" s="12"/>
      <c r="M221" s="12"/>
      <c r="N221" s="12"/>
      <c r="O221" s="12"/>
      <c r="P221" s="12"/>
      <c r="Q221" s="12"/>
    </row>
    <row r="222" spans="2:17" ht="12.75">
      <c r="B222" s="12"/>
      <c r="C222" s="12"/>
      <c r="D222" s="12"/>
      <c r="E222" s="12"/>
      <c r="F222" s="12"/>
      <c r="G222" s="12"/>
      <c r="H222" s="12"/>
      <c r="I222" s="12"/>
      <c r="J222" s="12"/>
      <c r="K222" s="12"/>
      <c r="L222" s="12"/>
      <c r="M222" s="12"/>
      <c r="N222" s="12"/>
      <c r="O222" s="12"/>
      <c r="P222" s="12"/>
      <c r="Q222" s="12"/>
    </row>
    <row r="223" spans="16:17" ht="12.75">
      <c r="P223" s="12"/>
      <c r="Q223" s="12"/>
    </row>
    <row r="224" spans="16:17" ht="12.75">
      <c r="P224" s="12"/>
      <c r="Q224" s="12"/>
    </row>
    <row r="225" spans="16:17" ht="12.75">
      <c r="P225" s="12"/>
      <c r="Q225" s="12"/>
    </row>
    <row r="226" spans="16:17" ht="12.75">
      <c r="P226" s="12"/>
      <c r="Q226" s="12"/>
    </row>
    <row r="227" spans="16:17" ht="12.75">
      <c r="P227" s="12"/>
      <c r="Q227" s="12"/>
    </row>
    <row r="228" spans="16:17" ht="12.75">
      <c r="P228" s="12"/>
      <c r="Q228" s="12"/>
    </row>
    <row r="229" spans="16:17" ht="12.75">
      <c r="P229" s="12"/>
      <c r="Q229" s="12"/>
    </row>
    <row r="230" spans="16:17" ht="12.75">
      <c r="P230" s="12"/>
      <c r="Q230" s="12"/>
    </row>
    <row r="231" spans="16:17" ht="12.75">
      <c r="P231" s="12"/>
      <c r="Q231" s="12"/>
    </row>
    <row r="232" spans="16:17" ht="12.75">
      <c r="P232" s="12"/>
      <c r="Q232" s="12"/>
    </row>
    <row r="233" spans="16:17" ht="12.75">
      <c r="P233" s="12"/>
      <c r="Q233" s="12"/>
    </row>
    <row r="234" spans="16:17" ht="12.75">
      <c r="P234" s="12"/>
      <c r="Q234" s="12"/>
    </row>
  </sheetData>
  <mergeCells count="8">
    <mergeCell ref="A3:O3"/>
    <mergeCell ref="I5:J6"/>
    <mergeCell ref="K5:O5"/>
    <mergeCell ref="C5:D6"/>
    <mergeCell ref="A16:O17"/>
    <mergeCell ref="B5:B6"/>
    <mergeCell ref="E5:F6"/>
    <mergeCell ref="G5:H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239"/>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3" sqref="A3:L22"/>
    </sheetView>
  </sheetViews>
  <sheetFormatPr defaultColWidth="11.421875" defaultRowHeight="12.75"/>
  <cols>
    <col min="1" max="1" width="8.7109375" style="1" customWidth="1"/>
    <col min="2" max="5" width="10.7109375" style="1" customWidth="1"/>
    <col min="6" max="8" width="11.7109375" style="1" customWidth="1"/>
    <col min="9" max="9" width="15.7109375" style="1" customWidth="1"/>
    <col min="10" max="11" width="9.7109375" style="1" customWidth="1"/>
    <col min="12" max="12" width="10.7109375" style="1" customWidth="1"/>
    <col min="13" max="13" width="9.7109375" style="1" customWidth="1"/>
    <col min="14" max="16384" width="11.421875" style="1" customWidth="1"/>
  </cols>
  <sheetData>
    <row r="1" spans="2:12" ht="12.75">
      <c r="B1" s="2"/>
      <c r="C1" s="2"/>
      <c r="D1" s="2"/>
      <c r="E1" s="434"/>
      <c r="F1" s="2"/>
      <c r="G1" s="2"/>
      <c r="H1" s="2"/>
      <c r="I1" s="2"/>
      <c r="J1" s="2"/>
      <c r="K1" s="2"/>
      <c r="L1" s="2"/>
    </row>
    <row r="2" ht="13.5" thickBot="1"/>
    <row r="3" spans="1:12" ht="19.5" customHeight="1" thickTop="1">
      <c r="A3" s="628" t="s">
        <v>186</v>
      </c>
      <c r="B3" s="629"/>
      <c r="C3" s="629"/>
      <c r="D3" s="629"/>
      <c r="E3" s="629"/>
      <c r="F3" s="629"/>
      <c r="G3" s="629"/>
      <c r="H3" s="629"/>
      <c r="I3" s="629"/>
      <c r="J3" s="629"/>
      <c r="K3" s="629"/>
      <c r="L3" s="630"/>
    </row>
    <row r="4" spans="1:12" ht="19.5" customHeight="1">
      <c r="A4" s="3"/>
      <c r="B4" s="4"/>
      <c r="C4" s="4"/>
      <c r="D4" s="5"/>
      <c r="E4" s="5"/>
      <c r="F4" s="5"/>
      <c r="G4" s="5"/>
      <c r="H4" s="5"/>
      <c r="I4" s="5"/>
      <c r="J4" s="5"/>
      <c r="K4" s="5"/>
      <c r="L4" s="186"/>
    </row>
    <row r="5" spans="1:12" ht="19.5" customHeight="1">
      <c r="A5" s="3"/>
      <c r="B5" s="631" t="s">
        <v>260</v>
      </c>
      <c r="C5" s="633" t="s">
        <v>267</v>
      </c>
      <c r="D5" s="634"/>
      <c r="E5" s="635"/>
      <c r="F5" s="181" t="s">
        <v>261</v>
      </c>
      <c r="G5" s="625" t="s">
        <v>262</v>
      </c>
      <c r="H5" s="626"/>
      <c r="I5" s="180" t="s">
        <v>265</v>
      </c>
      <c r="J5" s="633" t="s">
        <v>266</v>
      </c>
      <c r="K5" s="635"/>
      <c r="L5" s="627" t="s">
        <v>358</v>
      </c>
    </row>
    <row r="6" spans="1:12" ht="69.75" customHeight="1">
      <c r="A6" s="18" t="s">
        <v>356</v>
      </c>
      <c r="B6" s="632"/>
      <c r="C6" s="66" t="s">
        <v>67</v>
      </c>
      <c r="D6" s="115" t="s">
        <v>264</v>
      </c>
      <c r="E6" s="223" t="s">
        <v>65</v>
      </c>
      <c r="F6" s="182" t="s">
        <v>115</v>
      </c>
      <c r="G6" s="178" t="s">
        <v>263</v>
      </c>
      <c r="H6" s="33" t="s">
        <v>66</v>
      </c>
      <c r="I6" s="48" t="s">
        <v>69</v>
      </c>
      <c r="J6" s="221" t="s">
        <v>268</v>
      </c>
      <c r="K6" s="222" t="s">
        <v>392</v>
      </c>
      <c r="L6" s="616"/>
    </row>
    <row r="7" spans="1:13" ht="19.5" customHeight="1">
      <c r="A7" s="9">
        <v>2005</v>
      </c>
      <c r="B7" s="202">
        <f>C7+F7+G7+H7+I7+J7+K7+L7</f>
        <v>1506.4830000000002</v>
      </c>
      <c r="C7" s="224">
        <f aca="true" t="shared" si="0" ref="C7:C14">D7+E7</f>
        <v>766.2710000000002</v>
      </c>
      <c r="D7" s="217">
        <f>'CN15'!B8</f>
        <v>153.32500000000002</v>
      </c>
      <c r="E7" s="218">
        <f>'CN11'!W8+'CN11'!X8+'CN11'!Y8+'CN11'!AA8+'CN11'!AB8+'CN11'!AC8</f>
        <v>612.9460000000001</v>
      </c>
      <c r="F7" s="227">
        <f>'CN13'!W7</f>
        <v>114.857</v>
      </c>
      <c r="G7" s="68">
        <f>'CN12'!I7</f>
        <v>97.378</v>
      </c>
      <c r="H7" s="184">
        <f>'CN11'!AM8+'CN11'!AN8+'CN11'!AO8</f>
        <v>40.345</v>
      </c>
      <c r="I7" s="23">
        <f>'CN11'!AE8+'CN11'!AF8+'CN11'!AG8+'CN11'!AI8+'CN11'!AJ8+'CN11'!AK8</f>
        <v>245.023</v>
      </c>
      <c r="J7" s="68">
        <f>'CN15'!G8</f>
        <v>-1.7779999999999931</v>
      </c>
      <c r="K7" s="184">
        <f>'CN11'!AQ8+'CN11'!AR8+'CN11'!AS8-'CN11'!AU8-'CN11'!AV8-'CN11'!AW8</f>
        <v>7.874999999999998</v>
      </c>
      <c r="L7" s="184">
        <f>'CN8'!B9</f>
        <v>236.512</v>
      </c>
      <c r="M7" s="27"/>
    </row>
    <row r="8" spans="1:13" ht="19.5" customHeight="1">
      <c r="A8" s="9">
        <f>A7+1</f>
        <v>2006</v>
      </c>
      <c r="B8" s="202">
        <f>C8+F8+G8+H8+I8+J8+K8+L8</f>
        <v>1579.1814000000002</v>
      </c>
      <c r="C8" s="225">
        <f t="shared" si="0"/>
        <v>804.4455100000001</v>
      </c>
      <c r="D8" s="217">
        <f>'CN15'!B9</f>
        <v>160.99951</v>
      </c>
      <c r="E8" s="218">
        <f>'CN11'!W9+'CN11'!X9+'CN11'!Y9+'CN11'!AA9+'CN11'!AB9+'CN11'!AC9</f>
        <v>643.4460000000001</v>
      </c>
      <c r="F8" s="227">
        <f>'CN13'!W8</f>
        <v>121.891</v>
      </c>
      <c r="G8" s="68">
        <f>'CN12'!I8</f>
        <v>101.39789</v>
      </c>
      <c r="H8" s="184">
        <f>'CN11'!AM9+'CN11'!AN9+'CN11'!AO9</f>
        <v>41.238</v>
      </c>
      <c r="I8" s="23">
        <f>'CN11'!AE9+'CN11'!AF9+'CN11'!AG9+'CN11'!AI9+'CN11'!AJ9+'CN11'!AK9</f>
        <v>252.23999999999995</v>
      </c>
      <c r="J8" s="68">
        <f>'CN15'!G9</f>
        <v>4.7789999999999875</v>
      </c>
      <c r="K8" s="184">
        <f>'CN11'!AQ9+'CN11'!AR9+'CN11'!AS9-'CN11'!AU9-'CN11'!AV9-'CN11'!AW9</f>
        <v>7.980000000000001</v>
      </c>
      <c r="L8" s="184">
        <f>'CN8'!B10</f>
        <v>245.20999999999998</v>
      </c>
      <c r="M8" s="27"/>
    </row>
    <row r="9" spans="1:13" ht="19.5" customHeight="1">
      <c r="A9" s="9">
        <f>A8+1</f>
        <v>2007</v>
      </c>
      <c r="B9" s="202">
        <f>C9+F9+G9+H9+I9+J9+K9+L9</f>
        <v>1660.5520000000001</v>
      </c>
      <c r="C9" s="225">
        <f t="shared" si="0"/>
        <v>847.809</v>
      </c>
      <c r="D9" s="217">
        <f>'CN15'!B10</f>
        <v>177.19799999999998</v>
      </c>
      <c r="E9" s="218">
        <f>'CN11'!W10+'CN11'!X10+'CN11'!Y10+'CN11'!AA10+'CN11'!AB10+'CN11'!AC10</f>
        <v>670.611</v>
      </c>
      <c r="F9" s="227">
        <f>'CN13'!W9</f>
        <v>131.884</v>
      </c>
      <c r="G9" s="68">
        <f>'CN12'!I9</f>
        <v>105.603</v>
      </c>
      <c r="H9" s="184">
        <f>'CN11'!AM10+'CN11'!AN10+'CN11'!AO10</f>
        <v>42.824999999999996</v>
      </c>
      <c r="I9" s="23">
        <f>'CN11'!AE10+'CN11'!AF10+'CN11'!AG10+'CN11'!AI10+'CN11'!AJ10+'CN11'!AK10</f>
        <v>260.838</v>
      </c>
      <c r="J9" s="68">
        <f>'CN15'!G10</f>
        <v>9.375000000000002</v>
      </c>
      <c r="K9" s="184">
        <f>'CN11'!AQ10+'CN11'!AR10+'CN11'!AS10-'CN11'!AU10-'CN11'!AV10-'CN11'!AW10</f>
        <v>8.235999999999999</v>
      </c>
      <c r="L9" s="184">
        <f>'CN8'!B11</f>
        <v>253.98200000000003</v>
      </c>
      <c r="M9" s="27"/>
    </row>
    <row r="10" spans="1:13" ht="19.5" customHeight="1">
      <c r="A10" s="9">
        <v>2008</v>
      </c>
      <c r="B10" s="202">
        <f>C10+F10+G10+H10+I10+J10+K10+L10</f>
        <v>1694.655</v>
      </c>
      <c r="C10" s="225">
        <f t="shared" si="0"/>
        <v>866.433</v>
      </c>
      <c r="D10" s="217">
        <f>'CN15'!B11</f>
        <v>173.47200000000004</v>
      </c>
      <c r="E10" s="218">
        <f>'CN11'!W11+'CN11'!X11+'CN11'!Y11+'CN11'!AA11+'CN11'!AB11+'CN11'!AC11</f>
        <v>692.961</v>
      </c>
      <c r="F10" s="227">
        <f>'CN13'!W10</f>
        <v>136.941</v>
      </c>
      <c r="G10" s="68">
        <f>'CN12'!I10</f>
        <v>106.755</v>
      </c>
      <c r="H10" s="184">
        <f>'CN11'!AM11+'CN11'!AN11+'CN11'!AO11</f>
        <v>44.852</v>
      </c>
      <c r="I10" s="23">
        <f>'CN11'!AE11+'CN11'!AF11+'CN11'!AG11+'CN11'!AI11+'CN11'!AJ11+'CN11'!AK11</f>
        <v>266.901</v>
      </c>
      <c r="J10" s="68">
        <f>'CN15'!G11</f>
        <v>6.675999999999996</v>
      </c>
      <c r="K10" s="184">
        <f>'CN11'!AQ11+'CN11'!AR11+'CN11'!AS11-'CN11'!AU11-'CN11'!AV11-'CN11'!AW11</f>
        <v>8.633000000000001</v>
      </c>
      <c r="L10" s="184">
        <f>'CN8'!B12</f>
        <v>257.464</v>
      </c>
      <c r="M10" s="27"/>
    </row>
    <row r="11" spans="1:13" ht="19.5" customHeight="1">
      <c r="A11" s="9">
        <v>2009</v>
      </c>
      <c r="B11" s="202">
        <f>C11+F11+G11+H11+I11+J11+K11+L11</f>
        <v>1645.061</v>
      </c>
      <c r="C11" s="225">
        <f t="shared" si="0"/>
        <v>830.9029999999999</v>
      </c>
      <c r="D11" s="217">
        <f>'CN15'!B12</f>
        <v>145.95399999999998</v>
      </c>
      <c r="E11" s="218">
        <f>'CN11'!W12+'CN11'!X12+'CN11'!Y12+'CN11'!AA12+'CN11'!AB12+'CN11'!AC12</f>
        <v>684.949</v>
      </c>
      <c r="F11" s="227">
        <f>'CN13'!W11</f>
        <v>133.367</v>
      </c>
      <c r="G11" s="68">
        <f>'CN12'!I11</f>
        <v>102.164</v>
      </c>
      <c r="H11" s="184">
        <f>'CN11'!AM12+'CN11'!AN12+'CN11'!AO12</f>
        <v>45.507999999999996</v>
      </c>
      <c r="I11" s="23">
        <f>'CN11'!AE12+'CN11'!AF12+'CN11'!AG12+'CN11'!AI12+'CN11'!AJ12+'CN11'!AK12</f>
        <v>274.969</v>
      </c>
      <c r="J11" s="68">
        <f>'CN15'!G12</f>
        <v>1.6850000000000018</v>
      </c>
      <c r="K11" s="184">
        <f>'CN11'!AQ12+'CN11'!AR12+'CN11'!AS12-'CN11'!AU12-'CN11'!AV12-'CN11'!AW12</f>
        <v>8.924999999999999</v>
      </c>
      <c r="L11" s="184">
        <f>'CN8'!B13</f>
        <v>247.54</v>
      </c>
      <c r="M11" s="8"/>
    </row>
    <row r="12" spans="1:13" ht="19.5" customHeight="1" thickBot="1">
      <c r="A12" s="10">
        <v>2010</v>
      </c>
      <c r="B12" s="192">
        <f>B11*(1+B20)</f>
        <v>1679.6072809999998</v>
      </c>
      <c r="C12" s="226">
        <f t="shared" si="0"/>
        <v>853.583325</v>
      </c>
      <c r="D12" s="219">
        <f aca="true" t="shared" si="1" ref="D12:K12">D11*(1+D20)</f>
        <v>158.36008999999999</v>
      </c>
      <c r="E12" s="220">
        <f t="shared" si="1"/>
        <v>695.2232349999999</v>
      </c>
      <c r="F12" s="228">
        <f t="shared" si="1"/>
        <v>137.76811099999998</v>
      </c>
      <c r="G12" s="229">
        <f t="shared" si="1"/>
        <v>103.69645999999999</v>
      </c>
      <c r="H12" s="228">
        <f t="shared" si="1"/>
        <v>46.19061999999999</v>
      </c>
      <c r="I12" s="230">
        <f t="shared" si="1"/>
        <v>279.093535</v>
      </c>
      <c r="J12" s="229">
        <f t="shared" si="1"/>
        <v>1.7203850000000016</v>
      </c>
      <c r="K12" s="228">
        <f t="shared" si="1"/>
        <v>9.112424999999998</v>
      </c>
      <c r="L12" s="228">
        <f>B12-C12-F12-G12-H12-I12-J12-K12</f>
        <v>248.44241999999994</v>
      </c>
      <c r="M12" s="8"/>
    </row>
    <row r="13" spans="1:13" ht="19.5" customHeight="1" thickTop="1">
      <c r="A13" s="396">
        <v>2011</v>
      </c>
      <c r="B13" s="400">
        <f>B12*(1+B21)</f>
        <v>1729.9954994299999</v>
      </c>
      <c r="C13" s="413">
        <f t="shared" si="0"/>
        <v>880.34975133</v>
      </c>
      <c r="D13" s="414">
        <f aca="true" t="shared" si="2" ref="D13:K14">D12*(1+D21)</f>
        <v>172.6124981</v>
      </c>
      <c r="E13" s="415">
        <f t="shared" si="2"/>
        <v>707.73725323</v>
      </c>
      <c r="F13" s="416">
        <f t="shared" si="2"/>
        <v>143.69213977299995</v>
      </c>
      <c r="G13" s="417">
        <f t="shared" si="2"/>
        <v>105.56299628</v>
      </c>
      <c r="H13" s="416">
        <f t="shared" si="2"/>
        <v>47.02205115999999</v>
      </c>
      <c r="I13" s="397">
        <f t="shared" si="2"/>
        <v>284.11721862999997</v>
      </c>
      <c r="J13" s="417">
        <f t="shared" si="2"/>
        <v>1.7719965500000017</v>
      </c>
      <c r="K13" s="416">
        <f t="shared" si="2"/>
        <v>9.385797749999998</v>
      </c>
      <c r="L13" s="416">
        <f>B13-C13-F13-G13-H13-I13-J13-K13</f>
        <v>258.0935479570001</v>
      </c>
      <c r="M13" s="8"/>
    </row>
    <row r="14" spans="1:13" ht="19.5" customHeight="1" thickBot="1">
      <c r="A14" s="10">
        <v>2012</v>
      </c>
      <c r="B14" s="192">
        <f>B13*(1+B22)</f>
        <v>1781.8953644128999</v>
      </c>
      <c r="C14" s="226">
        <f t="shared" si="0"/>
        <v>906.7602438699</v>
      </c>
      <c r="D14" s="219">
        <f t="shared" si="2"/>
        <v>177.790873043</v>
      </c>
      <c r="E14" s="220">
        <f t="shared" si="2"/>
        <v>728.9693708269</v>
      </c>
      <c r="F14" s="228">
        <f t="shared" si="2"/>
        <v>148.00290396618996</v>
      </c>
      <c r="G14" s="229">
        <f t="shared" si="2"/>
        <v>108.7298861684</v>
      </c>
      <c r="H14" s="228">
        <f t="shared" si="2"/>
        <v>48.43271269479999</v>
      </c>
      <c r="I14" s="230">
        <f t="shared" si="2"/>
        <v>292.64073518889995</v>
      </c>
      <c r="J14" s="229">
        <f t="shared" si="2"/>
        <v>1.8251564465000019</v>
      </c>
      <c r="K14" s="228">
        <f t="shared" si="2"/>
        <v>9.667371682499999</v>
      </c>
      <c r="L14" s="228">
        <f>B14-C14-F14-G14-H14-I14-J14-K14</f>
        <v>265.83635439571003</v>
      </c>
      <c r="M14" s="8"/>
    </row>
    <row r="15" spans="2:13" ht="14.25" thickBot="1" thickTop="1">
      <c r="B15" s="12"/>
      <c r="C15" s="12"/>
      <c r="D15" s="12"/>
      <c r="E15" s="12"/>
      <c r="F15" s="12"/>
      <c r="G15" s="12"/>
      <c r="H15" s="12"/>
      <c r="I15" s="12"/>
      <c r="J15" s="12"/>
      <c r="K15" s="12"/>
      <c r="L15" s="12"/>
      <c r="M15" s="8"/>
    </row>
    <row r="16" spans="1:13" ht="13.5" thickTop="1">
      <c r="A16" s="412" t="s">
        <v>122</v>
      </c>
      <c r="B16" s="407"/>
      <c r="C16" s="407"/>
      <c r="D16" s="407"/>
      <c r="E16" s="407"/>
      <c r="F16" s="407"/>
      <c r="G16" s="408"/>
      <c r="H16" s="407"/>
      <c r="I16" s="407"/>
      <c r="J16" s="407"/>
      <c r="K16" s="407"/>
      <c r="L16" s="409"/>
      <c r="M16" s="8"/>
    </row>
    <row r="17" spans="1:13" ht="12.75">
      <c r="A17" s="93" t="s">
        <v>28</v>
      </c>
      <c r="B17" s="405"/>
      <c r="C17" s="405"/>
      <c r="D17" s="405"/>
      <c r="E17" s="405"/>
      <c r="F17" s="405"/>
      <c r="G17" s="425"/>
      <c r="H17" s="405"/>
      <c r="I17" s="405"/>
      <c r="J17" s="405"/>
      <c r="K17" s="405"/>
      <c r="L17" s="426"/>
      <c r="M17" s="8"/>
    </row>
    <row r="18" spans="1:13" ht="13.5" thickBot="1">
      <c r="A18" s="404" t="s">
        <v>123</v>
      </c>
      <c r="B18" s="410"/>
      <c r="C18" s="410"/>
      <c r="D18" s="410"/>
      <c r="E18" s="410"/>
      <c r="F18" s="410"/>
      <c r="G18" s="410"/>
      <c r="H18" s="410"/>
      <c r="I18" s="410"/>
      <c r="J18" s="410"/>
      <c r="K18" s="410"/>
      <c r="L18" s="411"/>
      <c r="M18" s="8"/>
    </row>
    <row r="19" spans="2:13" ht="14.25" thickBot="1" thickTop="1">
      <c r="B19" s="12"/>
      <c r="C19" s="12"/>
      <c r="D19" s="12"/>
      <c r="E19" s="12"/>
      <c r="F19" s="12"/>
      <c r="G19" s="12"/>
      <c r="H19" s="12"/>
      <c r="I19" s="12"/>
      <c r="J19" s="12"/>
      <c r="K19" s="12"/>
      <c r="L19" s="12"/>
      <c r="M19" s="8"/>
    </row>
    <row r="20" spans="1:13" ht="14.25" thickBot="1" thickTop="1">
      <c r="A20" s="194">
        <v>2010</v>
      </c>
      <c r="B20" s="195">
        <v>0.021</v>
      </c>
      <c r="C20" s="195">
        <f>C12/C11-1</f>
        <v>0.027295996042859372</v>
      </c>
      <c r="D20" s="195">
        <v>0.085</v>
      </c>
      <c r="E20" s="195">
        <v>0.015</v>
      </c>
      <c r="F20" s="195">
        <v>0.033</v>
      </c>
      <c r="G20" s="195">
        <v>0.015</v>
      </c>
      <c r="H20" s="195">
        <v>0.015</v>
      </c>
      <c r="I20" s="195">
        <v>0.015</v>
      </c>
      <c r="J20" s="195">
        <f>'CN1'!$B18</f>
        <v>0.021</v>
      </c>
      <c r="K20" s="195">
        <f>'CN1'!$B18</f>
        <v>0.021</v>
      </c>
      <c r="L20" s="196">
        <f>L12/L11-1</f>
        <v>0.003645552233982219</v>
      </c>
      <c r="M20" s="8"/>
    </row>
    <row r="21" spans="1:13" ht="14.25" thickBot="1" thickTop="1">
      <c r="A21" s="194">
        <v>2011</v>
      </c>
      <c r="B21" s="195">
        <f>'CN1'!$B19</f>
        <v>0.03</v>
      </c>
      <c r="C21" s="195">
        <f>C13/C12-1</f>
        <v>0.03135771932986153</v>
      </c>
      <c r="D21" s="195">
        <v>0.09</v>
      </c>
      <c r="E21" s="195">
        <v>0.018</v>
      </c>
      <c r="F21" s="195">
        <v>0.043</v>
      </c>
      <c r="G21" s="195">
        <v>0.018</v>
      </c>
      <c r="H21" s="195">
        <v>0.018</v>
      </c>
      <c r="I21" s="195">
        <v>0.018</v>
      </c>
      <c r="J21" s="195">
        <f>'CN1'!$B19</f>
        <v>0.03</v>
      </c>
      <c r="K21" s="195">
        <f>'CN1'!$B19</f>
        <v>0.03</v>
      </c>
      <c r="L21" s="196">
        <f>L13/L12-1</f>
        <v>0.03884653819182793</v>
      </c>
      <c r="M21" s="8"/>
    </row>
    <row r="22" spans="1:13" ht="14.25" thickBot="1" thickTop="1">
      <c r="A22" s="194">
        <v>2012</v>
      </c>
      <c r="B22" s="195">
        <f>'CN1'!$B20</f>
        <v>0.03</v>
      </c>
      <c r="C22" s="195">
        <f>C14/C13-1</f>
        <v>0.030000000000000027</v>
      </c>
      <c r="D22" s="195">
        <v>0.03</v>
      </c>
      <c r="E22" s="195">
        <v>0.03</v>
      </c>
      <c r="F22" s="195">
        <v>0.03</v>
      </c>
      <c r="G22" s="195">
        <v>0.03</v>
      </c>
      <c r="H22" s="195">
        <v>0.03</v>
      </c>
      <c r="I22" s="195">
        <v>0.03</v>
      </c>
      <c r="J22" s="195">
        <f>'CN1'!$B20</f>
        <v>0.03</v>
      </c>
      <c r="K22" s="195">
        <f>'CN1'!$B20</f>
        <v>0.03</v>
      </c>
      <c r="L22" s="196">
        <f>L14/L13-1</f>
        <v>0.029999999999999583</v>
      </c>
      <c r="M22" s="8"/>
    </row>
    <row r="23" spans="2:13" ht="13.5" thickTop="1">
      <c r="B23" s="12"/>
      <c r="C23" s="12"/>
      <c r="D23" s="12"/>
      <c r="E23" s="12"/>
      <c r="F23" s="12"/>
      <c r="G23" s="12"/>
      <c r="H23" s="12"/>
      <c r="I23" s="12"/>
      <c r="J23" s="12"/>
      <c r="K23" s="12"/>
      <c r="L23" s="12"/>
      <c r="M23" s="8"/>
    </row>
    <row r="24" spans="1:13" ht="12.75">
      <c r="A24" s="28"/>
      <c r="B24" s="12"/>
      <c r="C24" s="12"/>
      <c r="D24" s="12"/>
      <c r="E24" s="12"/>
      <c r="F24" s="12"/>
      <c r="G24" s="12"/>
      <c r="H24" s="12"/>
      <c r="I24" s="12"/>
      <c r="J24" s="12"/>
      <c r="K24" s="12"/>
      <c r="L24" s="12"/>
      <c r="M24" s="8"/>
    </row>
    <row r="25" spans="1:13" ht="12.75">
      <c r="A25" s="28"/>
      <c r="B25" s="12"/>
      <c r="C25" s="12"/>
      <c r="D25" s="12"/>
      <c r="E25" s="12"/>
      <c r="F25" s="12"/>
      <c r="G25" s="12"/>
      <c r="H25" s="12"/>
      <c r="I25" s="12"/>
      <c r="J25" s="12"/>
      <c r="K25" s="12"/>
      <c r="L25" s="12"/>
      <c r="M25" s="8"/>
    </row>
    <row r="26" spans="1:13" ht="12.75">
      <c r="A26" s="28"/>
      <c r="B26" s="12"/>
      <c r="C26" s="12"/>
      <c r="D26" s="12"/>
      <c r="E26" s="12"/>
      <c r="F26" s="12"/>
      <c r="G26" s="12"/>
      <c r="H26" s="12"/>
      <c r="I26" s="12"/>
      <c r="J26" s="12"/>
      <c r="K26" s="12"/>
      <c r="L26" s="12"/>
      <c r="M26" s="8"/>
    </row>
    <row r="27" spans="1:13" ht="12.75">
      <c r="A27" s="28"/>
      <c r="B27" s="12"/>
      <c r="C27" s="12"/>
      <c r="D27" s="12"/>
      <c r="E27" s="12"/>
      <c r="F27" s="12"/>
      <c r="G27" s="12"/>
      <c r="H27" s="12"/>
      <c r="I27" s="12"/>
      <c r="J27" s="12"/>
      <c r="K27" s="12"/>
      <c r="L27" s="12"/>
      <c r="M27" s="8"/>
    </row>
    <row r="28" spans="1:13" ht="12.75">
      <c r="A28" s="28"/>
      <c r="B28" s="12"/>
      <c r="C28" s="12"/>
      <c r="D28" s="12"/>
      <c r="E28" s="12"/>
      <c r="F28" s="12"/>
      <c r="G28" s="12"/>
      <c r="H28" s="12"/>
      <c r="I28" s="12"/>
      <c r="J28" s="12"/>
      <c r="K28" s="12"/>
      <c r="L28" s="12"/>
      <c r="M28" s="8"/>
    </row>
    <row r="29" spans="2:13" ht="12.75">
      <c r="B29" s="12"/>
      <c r="C29" s="12"/>
      <c r="D29" s="12"/>
      <c r="E29" s="12"/>
      <c r="F29" s="12"/>
      <c r="G29" s="12"/>
      <c r="H29" s="12"/>
      <c r="I29" s="12"/>
      <c r="J29" s="12"/>
      <c r="K29" s="12"/>
      <c r="L29" s="12"/>
      <c r="M29" s="8"/>
    </row>
    <row r="30" spans="2:13" ht="12.75">
      <c r="B30" s="12"/>
      <c r="C30" s="12"/>
      <c r="D30" s="12"/>
      <c r="E30" s="12"/>
      <c r="F30" s="12"/>
      <c r="G30" s="12"/>
      <c r="H30" s="12"/>
      <c r="I30" s="12"/>
      <c r="J30" s="12"/>
      <c r="K30" s="12"/>
      <c r="L30" s="12"/>
      <c r="M30" s="8"/>
    </row>
    <row r="31" spans="2:13" ht="12.75">
      <c r="B31" s="12"/>
      <c r="C31" s="12"/>
      <c r="D31" s="12"/>
      <c r="E31" s="12"/>
      <c r="F31" s="12"/>
      <c r="G31" s="12"/>
      <c r="H31" s="12"/>
      <c r="I31" s="12"/>
      <c r="J31" s="12"/>
      <c r="K31" s="12"/>
      <c r="L31" s="12"/>
      <c r="M31" s="8"/>
    </row>
    <row r="32" spans="2:13" ht="12.75">
      <c r="B32" s="12"/>
      <c r="C32" s="12"/>
      <c r="D32" s="12"/>
      <c r="E32" s="12"/>
      <c r="F32" s="12"/>
      <c r="G32" s="12"/>
      <c r="H32" s="12"/>
      <c r="I32" s="12"/>
      <c r="J32" s="12"/>
      <c r="K32" s="12"/>
      <c r="L32" s="12"/>
      <c r="M32" s="8"/>
    </row>
    <row r="33" spans="2:13" ht="12.75">
      <c r="B33" s="12"/>
      <c r="C33" s="12"/>
      <c r="D33" s="12"/>
      <c r="E33" s="12"/>
      <c r="F33" s="12"/>
      <c r="G33" s="12"/>
      <c r="H33" s="12"/>
      <c r="I33" s="12"/>
      <c r="J33" s="12"/>
      <c r="K33" s="12"/>
      <c r="L33" s="12"/>
      <c r="M33" s="8"/>
    </row>
    <row r="34" spans="2:13" ht="12.75">
      <c r="B34" s="12"/>
      <c r="C34" s="12"/>
      <c r="D34" s="12"/>
      <c r="E34" s="12"/>
      <c r="F34" s="12"/>
      <c r="G34" s="12"/>
      <c r="H34" s="12"/>
      <c r="I34" s="12"/>
      <c r="J34" s="12"/>
      <c r="K34" s="12"/>
      <c r="L34" s="12"/>
      <c r="M34" s="12"/>
    </row>
    <row r="35" spans="2:13" ht="12.75">
      <c r="B35" s="12"/>
      <c r="C35" s="12"/>
      <c r="D35" s="12"/>
      <c r="E35" s="12"/>
      <c r="F35" s="12"/>
      <c r="G35" s="12"/>
      <c r="H35" s="12"/>
      <c r="I35" s="12"/>
      <c r="J35" s="12"/>
      <c r="K35" s="12"/>
      <c r="L35" s="12"/>
      <c r="M35" s="12"/>
    </row>
    <row r="36" spans="2:13" ht="12.75">
      <c r="B36" s="12"/>
      <c r="C36" s="12"/>
      <c r="D36" s="12"/>
      <c r="E36" s="12"/>
      <c r="F36" s="12"/>
      <c r="G36" s="12"/>
      <c r="H36" s="12"/>
      <c r="I36" s="12"/>
      <c r="J36" s="12"/>
      <c r="K36" s="12"/>
      <c r="L36" s="12"/>
      <c r="M36" s="12"/>
    </row>
    <row r="37" spans="2:13" ht="12.75">
      <c r="B37" s="12"/>
      <c r="C37" s="12"/>
      <c r="D37" s="12"/>
      <c r="E37" s="12"/>
      <c r="F37" s="12"/>
      <c r="G37" s="12"/>
      <c r="H37" s="12"/>
      <c r="I37" s="12"/>
      <c r="J37" s="12"/>
      <c r="K37" s="12"/>
      <c r="L37" s="12"/>
      <c r="M37" s="12"/>
    </row>
    <row r="38" spans="2:13" ht="12.75">
      <c r="B38" s="12"/>
      <c r="C38" s="12"/>
      <c r="D38" s="12"/>
      <c r="E38" s="12"/>
      <c r="F38" s="12"/>
      <c r="G38" s="12"/>
      <c r="H38" s="12"/>
      <c r="I38" s="12"/>
      <c r="J38" s="12"/>
      <c r="K38" s="12"/>
      <c r="L38" s="12"/>
      <c r="M38" s="12"/>
    </row>
    <row r="39" spans="2:13" ht="12.75">
      <c r="B39" s="12"/>
      <c r="C39" s="12"/>
      <c r="D39" s="12"/>
      <c r="E39" s="12"/>
      <c r="F39" s="12"/>
      <c r="G39" s="12"/>
      <c r="H39" s="12"/>
      <c r="I39" s="12"/>
      <c r="J39" s="12"/>
      <c r="K39" s="12"/>
      <c r="L39" s="12"/>
      <c r="M39" s="12"/>
    </row>
    <row r="40" spans="2:13" ht="12.75">
      <c r="B40" s="12"/>
      <c r="C40" s="12"/>
      <c r="D40" s="12"/>
      <c r="E40" s="12"/>
      <c r="F40" s="12"/>
      <c r="G40" s="12"/>
      <c r="H40" s="12"/>
      <c r="I40" s="12"/>
      <c r="J40" s="12"/>
      <c r="K40" s="12"/>
      <c r="L40" s="12"/>
      <c r="M40" s="12"/>
    </row>
    <row r="41" spans="2:13" ht="12.75">
      <c r="B41" s="12"/>
      <c r="C41" s="12"/>
      <c r="D41" s="12"/>
      <c r="E41" s="12"/>
      <c r="F41" s="12"/>
      <c r="G41" s="12"/>
      <c r="H41" s="12"/>
      <c r="I41" s="12"/>
      <c r="J41" s="12"/>
      <c r="K41" s="12"/>
      <c r="L41" s="12"/>
      <c r="M41" s="12"/>
    </row>
    <row r="42" spans="2:13" ht="12.75">
      <c r="B42" s="12"/>
      <c r="C42" s="12"/>
      <c r="D42" s="12"/>
      <c r="E42" s="12"/>
      <c r="F42" s="12"/>
      <c r="G42" s="12"/>
      <c r="H42" s="12"/>
      <c r="I42" s="12"/>
      <c r="J42" s="12"/>
      <c r="K42" s="12"/>
      <c r="L42" s="12"/>
      <c r="M42" s="12"/>
    </row>
    <row r="43" spans="2:13" ht="12.75">
      <c r="B43" s="12"/>
      <c r="C43" s="12"/>
      <c r="D43" s="12"/>
      <c r="E43" s="12"/>
      <c r="F43" s="12"/>
      <c r="G43" s="12"/>
      <c r="H43" s="12"/>
      <c r="I43" s="12"/>
      <c r="J43" s="12"/>
      <c r="K43" s="12"/>
      <c r="L43" s="12"/>
      <c r="M43" s="12"/>
    </row>
    <row r="44" spans="2:13" ht="12.75">
      <c r="B44" s="12"/>
      <c r="C44" s="12"/>
      <c r="D44" s="12"/>
      <c r="E44" s="12"/>
      <c r="F44" s="12"/>
      <c r="G44" s="12"/>
      <c r="H44" s="12"/>
      <c r="I44" s="12"/>
      <c r="J44" s="12"/>
      <c r="K44" s="12"/>
      <c r="L44" s="12"/>
      <c r="M44" s="12"/>
    </row>
    <row r="45" spans="2:13" ht="12.75">
      <c r="B45" s="12"/>
      <c r="C45" s="12"/>
      <c r="D45" s="12"/>
      <c r="E45" s="12"/>
      <c r="F45" s="12"/>
      <c r="G45" s="12"/>
      <c r="H45" s="12"/>
      <c r="I45" s="12"/>
      <c r="J45" s="12"/>
      <c r="K45" s="12"/>
      <c r="L45" s="12"/>
      <c r="M45" s="12"/>
    </row>
    <row r="46" spans="2:13" ht="12.75">
      <c r="B46" s="12"/>
      <c r="C46" s="12"/>
      <c r="D46" s="12"/>
      <c r="E46" s="12"/>
      <c r="F46" s="12"/>
      <c r="G46" s="12"/>
      <c r="H46" s="12"/>
      <c r="I46" s="12"/>
      <c r="J46" s="12"/>
      <c r="K46" s="12"/>
      <c r="L46" s="12"/>
      <c r="M46" s="12"/>
    </row>
    <row r="47" spans="2:13" ht="12.75">
      <c r="B47" s="12"/>
      <c r="C47" s="12"/>
      <c r="D47" s="12"/>
      <c r="E47" s="12"/>
      <c r="F47" s="12"/>
      <c r="G47" s="12"/>
      <c r="H47" s="12"/>
      <c r="I47" s="12"/>
      <c r="J47" s="12"/>
      <c r="K47" s="12"/>
      <c r="L47" s="12"/>
      <c r="M47" s="12"/>
    </row>
    <row r="48" spans="2:13" ht="12.75">
      <c r="B48" s="12"/>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row r="60" spans="2:13" ht="12.75">
      <c r="B60" s="12"/>
      <c r="C60" s="12"/>
      <c r="D60" s="12"/>
      <c r="E60" s="12"/>
      <c r="F60" s="12"/>
      <c r="G60" s="12"/>
      <c r="H60" s="12"/>
      <c r="I60" s="12"/>
      <c r="J60" s="12"/>
      <c r="K60" s="12"/>
      <c r="L60" s="12"/>
      <c r="M60" s="12"/>
    </row>
    <row r="61" spans="2:13" ht="12.75">
      <c r="B61" s="12"/>
      <c r="C61" s="12"/>
      <c r="D61" s="12"/>
      <c r="E61" s="12"/>
      <c r="F61" s="12"/>
      <c r="G61" s="12"/>
      <c r="H61" s="12"/>
      <c r="I61" s="12"/>
      <c r="J61" s="12"/>
      <c r="K61" s="12"/>
      <c r="L61" s="12"/>
      <c r="M61" s="12"/>
    </row>
    <row r="62" spans="2:13" ht="12.75">
      <c r="B62" s="12"/>
      <c r="C62" s="12"/>
      <c r="D62" s="12"/>
      <c r="E62" s="12"/>
      <c r="F62" s="12"/>
      <c r="G62" s="12"/>
      <c r="H62" s="12"/>
      <c r="I62" s="12"/>
      <c r="J62" s="12"/>
      <c r="K62" s="12"/>
      <c r="L62" s="12"/>
      <c r="M62" s="12"/>
    </row>
    <row r="63" spans="2:13" ht="12.75">
      <c r="B63" s="12"/>
      <c r="C63" s="12"/>
      <c r="D63" s="12"/>
      <c r="E63" s="12"/>
      <c r="F63" s="12"/>
      <c r="G63" s="12"/>
      <c r="H63" s="12"/>
      <c r="I63" s="12"/>
      <c r="J63" s="12"/>
      <c r="K63" s="12"/>
      <c r="L63" s="12"/>
      <c r="M63" s="12"/>
    </row>
    <row r="64" spans="2:13" ht="12.75">
      <c r="B64" s="12"/>
      <c r="C64" s="12"/>
      <c r="D64" s="12"/>
      <c r="E64" s="12"/>
      <c r="F64" s="12"/>
      <c r="G64" s="12"/>
      <c r="H64" s="12"/>
      <c r="I64" s="12"/>
      <c r="J64" s="12"/>
      <c r="K64" s="12"/>
      <c r="L64" s="12"/>
      <c r="M64" s="12"/>
    </row>
    <row r="65" spans="2:13" ht="12.75">
      <c r="B65" s="12"/>
      <c r="C65" s="12"/>
      <c r="D65" s="12"/>
      <c r="E65" s="12"/>
      <c r="F65" s="12"/>
      <c r="G65" s="12"/>
      <c r="H65" s="12"/>
      <c r="I65" s="12"/>
      <c r="J65" s="12"/>
      <c r="K65" s="12"/>
      <c r="L65" s="12"/>
      <c r="M65" s="12"/>
    </row>
    <row r="66" spans="2:13" ht="12.75">
      <c r="B66" s="12"/>
      <c r="C66" s="12"/>
      <c r="D66" s="12"/>
      <c r="E66" s="12"/>
      <c r="F66" s="12"/>
      <c r="G66" s="12"/>
      <c r="H66" s="12"/>
      <c r="I66" s="12"/>
      <c r="J66" s="12"/>
      <c r="K66" s="12"/>
      <c r="L66" s="12"/>
      <c r="M66" s="12"/>
    </row>
    <row r="67" spans="2:13" ht="12.75">
      <c r="B67" s="12"/>
      <c r="C67" s="12"/>
      <c r="D67" s="12"/>
      <c r="E67" s="12"/>
      <c r="F67" s="12"/>
      <c r="G67" s="12"/>
      <c r="H67" s="12"/>
      <c r="I67" s="12"/>
      <c r="J67" s="12"/>
      <c r="K67" s="12"/>
      <c r="L67" s="12"/>
      <c r="M67" s="12"/>
    </row>
    <row r="68" spans="2:13" ht="12.75">
      <c r="B68" s="12"/>
      <c r="C68" s="12"/>
      <c r="D68" s="12"/>
      <c r="E68" s="12"/>
      <c r="F68" s="12"/>
      <c r="G68" s="12"/>
      <c r="H68" s="12"/>
      <c r="I68" s="12"/>
      <c r="J68" s="12"/>
      <c r="K68" s="12"/>
      <c r="L68" s="12"/>
      <c r="M68" s="12"/>
    </row>
    <row r="69" spans="2:13" ht="12.75">
      <c r="B69" s="12"/>
      <c r="C69" s="12"/>
      <c r="D69" s="12"/>
      <c r="E69" s="12"/>
      <c r="F69" s="12"/>
      <c r="G69" s="12"/>
      <c r="H69" s="12"/>
      <c r="I69" s="12"/>
      <c r="J69" s="12"/>
      <c r="K69" s="12"/>
      <c r="L69" s="12"/>
      <c r="M69" s="12"/>
    </row>
    <row r="70" spans="2:13" ht="12.75">
      <c r="B70" s="12"/>
      <c r="C70" s="12"/>
      <c r="D70" s="12"/>
      <c r="E70" s="12"/>
      <c r="F70" s="12"/>
      <c r="G70" s="12"/>
      <c r="H70" s="12"/>
      <c r="I70" s="12"/>
      <c r="J70" s="12"/>
      <c r="K70" s="12"/>
      <c r="L70" s="12"/>
      <c r="M70" s="12"/>
    </row>
    <row r="71" spans="2:13" ht="12.75">
      <c r="B71" s="12"/>
      <c r="C71" s="12"/>
      <c r="D71" s="12"/>
      <c r="E71" s="12"/>
      <c r="F71" s="12"/>
      <c r="G71" s="12"/>
      <c r="H71" s="12"/>
      <c r="I71" s="12"/>
      <c r="J71" s="12"/>
      <c r="K71" s="12"/>
      <c r="L71" s="12"/>
      <c r="M71" s="12"/>
    </row>
    <row r="72" spans="2:13" ht="12.75">
      <c r="B72" s="12"/>
      <c r="C72" s="12"/>
      <c r="D72" s="12"/>
      <c r="E72" s="12"/>
      <c r="F72" s="12"/>
      <c r="G72" s="12"/>
      <c r="H72" s="12"/>
      <c r="I72" s="12"/>
      <c r="J72" s="12"/>
      <c r="K72" s="12"/>
      <c r="L72" s="12"/>
      <c r="M72" s="12"/>
    </row>
    <row r="73" spans="2:13" ht="12.75">
      <c r="B73" s="12"/>
      <c r="C73" s="12"/>
      <c r="D73" s="12"/>
      <c r="E73" s="12"/>
      <c r="F73" s="12"/>
      <c r="G73" s="12"/>
      <c r="H73" s="12"/>
      <c r="I73" s="12"/>
      <c r="J73" s="12"/>
      <c r="K73" s="12"/>
      <c r="L73" s="12"/>
      <c r="M73" s="12"/>
    </row>
    <row r="74" spans="2:13" ht="12.75">
      <c r="B74" s="12"/>
      <c r="C74" s="12"/>
      <c r="D74" s="12"/>
      <c r="E74" s="12"/>
      <c r="F74" s="12"/>
      <c r="G74" s="12"/>
      <c r="H74" s="12"/>
      <c r="I74" s="12"/>
      <c r="J74" s="12"/>
      <c r="K74" s="12"/>
      <c r="L74" s="12"/>
      <c r="M74" s="12"/>
    </row>
    <row r="75" spans="2:13" ht="12.75">
      <c r="B75" s="12"/>
      <c r="C75" s="12"/>
      <c r="D75" s="12"/>
      <c r="E75" s="12"/>
      <c r="F75" s="12"/>
      <c r="G75" s="12"/>
      <c r="H75" s="12"/>
      <c r="I75" s="12"/>
      <c r="J75" s="12"/>
      <c r="K75" s="12"/>
      <c r="L75" s="12"/>
      <c r="M75" s="12"/>
    </row>
    <row r="76" spans="2:13" ht="12.75">
      <c r="B76" s="12"/>
      <c r="C76" s="12"/>
      <c r="D76" s="12"/>
      <c r="E76" s="12"/>
      <c r="F76" s="12"/>
      <c r="G76" s="12"/>
      <c r="H76" s="12"/>
      <c r="I76" s="12"/>
      <c r="J76" s="12"/>
      <c r="K76" s="12"/>
      <c r="L76" s="12"/>
      <c r="M76" s="12"/>
    </row>
    <row r="77" spans="2:13" ht="12.75">
      <c r="B77" s="12"/>
      <c r="C77" s="12"/>
      <c r="D77" s="12"/>
      <c r="E77" s="12"/>
      <c r="F77" s="12"/>
      <c r="G77" s="12"/>
      <c r="H77" s="12"/>
      <c r="I77" s="12"/>
      <c r="J77" s="12"/>
      <c r="K77" s="12"/>
      <c r="L77" s="12"/>
      <c r="M77" s="12"/>
    </row>
    <row r="78" spans="2:13" ht="12.75">
      <c r="B78" s="12"/>
      <c r="C78" s="12"/>
      <c r="D78" s="12"/>
      <c r="E78" s="12"/>
      <c r="F78" s="12"/>
      <c r="G78" s="12"/>
      <c r="H78" s="12"/>
      <c r="I78" s="12"/>
      <c r="J78" s="12"/>
      <c r="K78" s="12"/>
      <c r="L78" s="12"/>
      <c r="M78" s="12"/>
    </row>
    <row r="79" spans="2:13" ht="12.75">
      <c r="B79" s="12"/>
      <c r="C79" s="12"/>
      <c r="D79" s="12"/>
      <c r="E79" s="12"/>
      <c r="F79" s="12"/>
      <c r="G79" s="12"/>
      <c r="H79" s="12"/>
      <c r="I79" s="12"/>
      <c r="J79" s="12"/>
      <c r="K79" s="12"/>
      <c r="L79" s="12"/>
      <c r="M79" s="12"/>
    </row>
    <row r="80" spans="2:13" ht="12.75">
      <c r="B80" s="12"/>
      <c r="C80" s="12"/>
      <c r="D80" s="12"/>
      <c r="E80" s="12"/>
      <c r="F80" s="12"/>
      <c r="G80" s="12"/>
      <c r="H80" s="12"/>
      <c r="I80" s="12"/>
      <c r="J80" s="12"/>
      <c r="K80" s="12"/>
      <c r="L80" s="12"/>
      <c r="M80" s="12"/>
    </row>
    <row r="81" spans="2:13" ht="12.75">
      <c r="B81" s="12"/>
      <c r="C81" s="12"/>
      <c r="D81" s="12"/>
      <c r="E81" s="12"/>
      <c r="F81" s="12"/>
      <c r="G81" s="12"/>
      <c r="H81" s="12"/>
      <c r="I81" s="12"/>
      <c r="J81" s="12"/>
      <c r="K81" s="12"/>
      <c r="L81" s="12"/>
      <c r="M81" s="12"/>
    </row>
    <row r="82" spans="2:13" ht="12.75">
      <c r="B82" s="12"/>
      <c r="C82" s="12"/>
      <c r="D82" s="12"/>
      <c r="E82" s="12"/>
      <c r="F82" s="12"/>
      <c r="G82" s="12"/>
      <c r="H82" s="12"/>
      <c r="I82" s="12"/>
      <c r="J82" s="12"/>
      <c r="K82" s="12"/>
      <c r="L82" s="12"/>
      <c r="M82" s="12"/>
    </row>
    <row r="83" spans="2:13" ht="12.75">
      <c r="B83" s="12"/>
      <c r="C83" s="12"/>
      <c r="D83" s="12"/>
      <c r="E83" s="12"/>
      <c r="F83" s="12"/>
      <c r="G83" s="12"/>
      <c r="H83" s="12"/>
      <c r="I83" s="12"/>
      <c r="J83" s="12"/>
      <c r="K83" s="12"/>
      <c r="L83" s="12"/>
      <c r="M83" s="12"/>
    </row>
    <row r="84" spans="2:13" ht="12.75">
      <c r="B84" s="12"/>
      <c r="C84" s="12"/>
      <c r="D84" s="12"/>
      <c r="E84" s="12"/>
      <c r="F84" s="12"/>
      <c r="G84" s="12"/>
      <c r="H84" s="12"/>
      <c r="I84" s="12"/>
      <c r="J84" s="12"/>
      <c r="K84" s="12"/>
      <c r="L84" s="12"/>
      <c r="M84" s="12"/>
    </row>
    <row r="85" spans="2:13" ht="12.75">
      <c r="B85" s="12"/>
      <c r="C85" s="12"/>
      <c r="D85" s="12"/>
      <c r="E85" s="12"/>
      <c r="F85" s="12"/>
      <c r="G85" s="12"/>
      <c r="H85" s="12"/>
      <c r="I85" s="12"/>
      <c r="J85" s="12"/>
      <c r="K85" s="12"/>
      <c r="L85" s="12"/>
      <c r="M85" s="12"/>
    </row>
    <row r="86" spans="2:13" ht="12.75">
      <c r="B86" s="12"/>
      <c r="C86" s="12"/>
      <c r="D86" s="12"/>
      <c r="E86" s="12"/>
      <c r="F86" s="12"/>
      <c r="G86" s="12"/>
      <c r="H86" s="12"/>
      <c r="I86" s="12"/>
      <c r="J86" s="12"/>
      <c r="K86" s="12"/>
      <c r="L86" s="12"/>
      <c r="M86" s="12"/>
    </row>
    <row r="87" spans="2:13" ht="12.75">
      <c r="B87" s="12"/>
      <c r="C87" s="12"/>
      <c r="D87" s="12"/>
      <c r="E87" s="12"/>
      <c r="F87" s="12"/>
      <c r="G87" s="12"/>
      <c r="H87" s="12"/>
      <c r="I87" s="12"/>
      <c r="J87" s="12"/>
      <c r="K87" s="12"/>
      <c r="L87" s="12"/>
      <c r="M87" s="12"/>
    </row>
    <row r="88" spans="2:13" ht="12.75">
      <c r="B88" s="12"/>
      <c r="C88" s="12"/>
      <c r="D88" s="12"/>
      <c r="E88" s="12"/>
      <c r="F88" s="12"/>
      <c r="G88" s="12"/>
      <c r="H88" s="12"/>
      <c r="I88" s="12"/>
      <c r="J88" s="12"/>
      <c r="K88" s="12"/>
      <c r="L88" s="12"/>
      <c r="M88" s="12"/>
    </row>
    <row r="89" spans="2:13" ht="12.75">
      <c r="B89" s="12"/>
      <c r="C89" s="12"/>
      <c r="D89" s="12"/>
      <c r="E89" s="12"/>
      <c r="F89" s="12"/>
      <c r="G89" s="12"/>
      <c r="H89" s="12"/>
      <c r="I89" s="12"/>
      <c r="J89" s="12"/>
      <c r="K89" s="12"/>
      <c r="L89" s="12"/>
      <c r="M89" s="12"/>
    </row>
    <row r="90" spans="2:13" ht="12.75">
      <c r="B90" s="12"/>
      <c r="C90" s="12"/>
      <c r="D90" s="12"/>
      <c r="E90" s="12"/>
      <c r="F90" s="12"/>
      <c r="G90" s="12"/>
      <c r="H90" s="12"/>
      <c r="I90" s="12"/>
      <c r="J90" s="12"/>
      <c r="K90" s="12"/>
      <c r="L90" s="12"/>
      <c r="M90" s="12"/>
    </row>
    <row r="91" spans="2:13" ht="12.75">
      <c r="B91" s="12"/>
      <c r="C91" s="12"/>
      <c r="D91" s="12"/>
      <c r="E91" s="12"/>
      <c r="F91" s="12"/>
      <c r="G91" s="12"/>
      <c r="H91" s="12"/>
      <c r="I91" s="12"/>
      <c r="J91" s="12"/>
      <c r="K91" s="12"/>
      <c r="L91" s="12"/>
      <c r="M91" s="12"/>
    </row>
    <row r="92" spans="2:13" ht="12.75">
      <c r="B92" s="12"/>
      <c r="C92" s="12"/>
      <c r="D92" s="12"/>
      <c r="E92" s="12"/>
      <c r="F92" s="12"/>
      <c r="G92" s="12"/>
      <c r="H92" s="12"/>
      <c r="I92" s="12"/>
      <c r="J92" s="12"/>
      <c r="K92" s="12"/>
      <c r="L92" s="12"/>
      <c r="M92" s="12"/>
    </row>
    <row r="93" spans="2:13" ht="12.75">
      <c r="B93" s="12"/>
      <c r="C93" s="12"/>
      <c r="D93" s="12"/>
      <c r="E93" s="12"/>
      <c r="F93" s="12"/>
      <c r="G93" s="12"/>
      <c r="H93" s="12"/>
      <c r="I93" s="12"/>
      <c r="J93" s="12"/>
      <c r="K93" s="12"/>
      <c r="L93" s="12"/>
      <c r="M93" s="12"/>
    </row>
    <row r="94" spans="2:13" ht="12.75">
      <c r="B94" s="12"/>
      <c r="C94" s="12"/>
      <c r="D94" s="12"/>
      <c r="E94" s="12"/>
      <c r="F94" s="12"/>
      <c r="G94" s="12"/>
      <c r="H94" s="12"/>
      <c r="I94" s="12"/>
      <c r="J94" s="12"/>
      <c r="K94" s="12"/>
      <c r="L94" s="12"/>
      <c r="M94" s="12"/>
    </row>
    <row r="95" spans="2:13" ht="12.75">
      <c r="B95" s="12"/>
      <c r="C95" s="12"/>
      <c r="D95" s="12"/>
      <c r="E95" s="12"/>
      <c r="F95" s="12"/>
      <c r="G95" s="12"/>
      <c r="H95" s="12"/>
      <c r="I95" s="12"/>
      <c r="J95" s="12"/>
      <c r="K95" s="12"/>
      <c r="L95" s="12"/>
      <c r="M95" s="12"/>
    </row>
    <row r="96" spans="2:13" ht="12.75">
      <c r="B96" s="12"/>
      <c r="C96" s="12"/>
      <c r="D96" s="12"/>
      <c r="E96" s="12"/>
      <c r="F96" s="12"/>
      <c r="G96" s="12"/>
      <c r="H96" s="12"/>
      <c r="I96" s="12"/>
      <c r="J96" s="12"/>
      <c r="K96" s="12"/>
      <c r="L96" s="12"/>
      <c r="M96" s="12"/>
    </row>
    <row r="97" spans="2:13" ht="12.75">
      <c r="B97" s="12"/>
      <c r="C97" s="12"/>
      <c r="D97" s="12"/>
      <c r="E97" s="12"/>
      <c r="F97" s="12"/>
      <c r="G97" s="12"/>
      <c r="H97" s="12"/>
      <c r="I97" s="12"/>
      <c r="J97" s="12"/>
      <c r="K97" s="12"/>
      <c r="L97" s="12"/>
      <c r="M97" s="12"/>
    </row>
    <row r="98" spans="2:13" ht="12.75">
      <c r="B98" s="12"/>
      <c r="C98" s="12"/>
      <c r="D98" s="12"/>
      <c r="E98" s="12"/>
      <c r="F98" s="12"/>
      <c r="G98" s="12"/>
      <c r="H98" s="12"/>
      <c r="I98" s="12"/>
      <c r="J98" s="12"/>
      <c r="K98" s="12"/>
      <c r="L98" s="12"/>
      <c r="M98" s="12"/>
    </row>
    <row r="99" spans="2:13" ht="12.75">
      <c r="B99" s="12"/>
      <c r="C99" s="12"/>
      <c r="D99" s="12"/>
      <c r="E99" s="12"/>
      <c r="F99" s="12"/>
      <c r="G99" s="12"/>
      <c r="H99" s="12"/>
      <c r="I99" s="12"/>
      <c r="J99" s="12"/>
      <c r="K99" s="12"/>
      <c r="L99" s="12"/>
      <c r="M99" s="12"/>
    </row>
    <row r="100" spans="2:13" ht="12.75">
      <c r="B100" s="12"/>
      <c r="C100" s="12"/>
      <c r="D100" s="12"/>
      <c r="E100" s="12"/>
      <c r="F100" s="12"/>
      <c r="G100" s="12"/>
      <c r="H100" s="12"/>
      <c r="I100" s="12"/>
      <c r="J100" s="12"/>
      <c r="K100" s="12"/>
      <c r="L100" s="12"/>
      <c r="M100" s="12"/>
    </row>
    <row r="101" spans="2:13" ht="12.75">
      <c r="B101" s="12"/>
      <c r="C101" s="12"/>
      <c r="D101" s="12"/>
      <c r="E101" s="12"/>
      <c r="F101" s="12"/>
      <c r="G101" s="12"/>
      <c r="H101" s="12"/>
      <c r="I101" s="12"/>
      <c r="J101" s="12"/>
      <c r="K101" s="12"/>
      <c r="L101" s="12"/>
      <c r="M101" s="12"/>
    </row>
    <row r="102" spans="2:13" ht="12.75">
      <c r="B102" s="12"/>
      <c r="C102" s="12"/>
      <c r="D102" s="12"/>
      <c r="E102" s="12"/>
      <c r="F102" s="12"/>
      <c r="G102" s="12"/>
      <c r="H102" s="12"/>
      <c r="I102" s="12"/>
      <c r="J102" s="12"/>
      <c r="K102" s="12"/>
      <c r="L102" s="12"/>
      <c r="M102" s="12"/>
    </row>
    <row r="103" spans="2:13" ht="12.75">
      <c r="B103" s="12"/>
      <c r="C103" s="12"/>
      <c r="D103" s="12"/>
      <c r="E103" s="12"/>
      <c r="F103" s="12"/>
      <c r="G103" s="12"/>
      <c r="H103" s="12"/>
      <c r="I103" s="12"/>
      <c r="J103" s="12"/>
      <c r="K103" s="12"/>
      <c r="L103" s="12"/>
      <c r="M103" s="12"/>
    </row>
    <row r="104" spans="2:13" ht="12.75">
      <c r="B104" s="12"/>
      <c r="C104" s="12"/>
      <c r="D104" s="12"/>
      <c r="E104" s="12"/>
      <c r="F104" s="12"/>
      <c r="G104" s="12"/>
      <c r="H104" s="12"/>
      <c r="I104" s="12"/>
      <c r="J104" s="12"/>
      <c r="K104" s="12"/>
      <c r="L104" s="12"/>
      <c r="M104" s="12"/>
    </row>
    <row r="105" spans="2:13" ht="12.75">
      <c r="B105" s="12"/>
      <c r="C105" s="12"/>
      <c r="D105" s="12"/>
      <c r="E105" s="12"/>
      <c r="F105" s="12"/>
      <c r="G105" s="12"/>
      <c r="H105" s="12"/>
      <c r="I105" s="12"/>
      <c r="J105" s="12"/>
      <c r="K105" s="12"/>
      <c r="L105" s="12"/>
      <c r="M105" s="12"/>
    </row>
    <row r="106" spans="2:13" ht="12.75">
      <c r="B106" s="12"/>
      <c r="C106" s="12"/>
      <c r="D106" s="12"/>
      <c r="E106" s="12"/>
      <c r="F106" s="12"/>
      <c r="G106" s="12"/>
      <c r="H106" s="12"/>
      <c r="I106" s="12"/>
      <c r="J106" s="12"/>
      <c r="K106" s="12"/>
      <c r="L106" s="12"/>
      <c r="M106" s="12"/>
    </row>
    <row r="107" spans="2:13" ht="12.75">
      <c r="B107" s="12"/>
      <c r="C107" s="12"/>
      <c r="D107" s="12"/>
      <c r="E107" s="12"/>
      <c r="F107" s="12"/>
      <c r="G107" s="12"/>
      <c r="H107" s="12"/>
      <c r="I107" s="12"/>
      <c r="J107" s="12"/>
      <c r="K107" s="12"/>
      <c r="L107" s="12"/>
      <c r="M107" s="12"/>
    </row>
    <row r="108" spans="2:13" ht="12.75">
      <c r="B108" s="12"/>
      <c r="C108" s="12"/>
      <c r="D108" s="12"/>
      <c r="E108" s="12"/>
      <c r="F108" s="12"/>
      <c r="G108" s="12"/>
      <c r="H108" s="12"/>
      <c r="I108" s="12"/>
      <c r="J108" s="12"/>
      <c r="K108" s="12"/>
      <c r="L108" s="12"/>
      <c r="M108" s="12"/>
    </row>
    <row r="109" spans="2:13" ht="12.75">
      <c r="B109" s="12"/>
      <c r="C109" s="12"/>
      <c r="D109" s="12"/>
      <c r="E109" s="12"/>
      <c r="F109" s="12"/>
      <c r="G109" s="12"/>
      <c r="H109" s="12"/>
      <c r="I109" s="12"/>
      <c r="J109" s="12"/>
      <c r="K109" s="12"/>
      <c r="L109" s="12"/>
      <c r="M109" s="12"/>
    </row>
    <row r="110" spans="2:13" ht="12.75">
      <c r="B110" s="12"/>
      <c r="C110" s="12"/>
      <c r="D110" s="12"/>
      <c r="E110" s="12"/>
      <c r="F110" s="12"/>
      <c r="G110" s="12"/>
      <c r="H110" s="12"/>
      <c r="I110" s="12"/>
      <c r="J110" s="12"/>
      <c r="K110" s="12"/>
      <c r="L110" s="12"/>
      <c r="M110" s="12"/>
    </row>
    <row r="111" spans="2:13" ht="12.75">
      <c r="B111" s="12"/>
      <c r="C111" s="12"/>
      <c r="D111" s="12"/>
      <c r="E111" s="12"/>
      <c r="F111" s="12"/>
      <c r="G111" s="12"/>
      <c r="H111" s="12"/>
      <c r="I111" s="12"/>
      <c r="J111" s="12"/>
      <c r="K111" s="12"/>
      <c r="L111" s="12"/>
      <c r="M111" s="12"/>
    </row>
    <row r="112" spans="2:13" ht="12.75">
      <c r="B112" s="12"/>
      <c r="C112" s="12"/>
      <c r="D112" s="12"/>
      <c r="E112" s="12"/>
      <c r="F112" s="12"/>
      <c r="G112" s="12"/>
      <c r="H112" s="12"/>
      <c r="I112" s="12"/>
      <c r="J112" s="12"/>
      <c r="K112" s="12"/>
      <c r="L112" s="12"/>
      <c r="M112" s="12"/>
    </row>
    <row r="113" spans="2:13" ht="12.75">
      <c r="B113" s="12"/>
      <c r="C113" s="12"/>
      <c r="D113" s="12"/>
      <c r="E113" s="12"/>
      <c r="F113" s="12"/>
      <c r="G113" s="12"/>
      <c r="H113" s="12"/>
      <c r="I113" s="12"/>
      <c r="J113" s="12"/>
      <c r="K113" s="12"/>
      <c r="L113" s="12"/>
      <c r="M113" s="12"/>
    </row>
    <row r="114" spans="2:13" ht="12.75">
      <c r="B114" s="12"/>
      <c r="C114" s="12"/>
      <c r="D114" s="12"/>
      <c r="E114" s="12"/>
      <c r="F114" s="12"/>
      <c r="G114" s="12"/>
      <c r="H114" s="12"/>
      <c r="I114" s="12"/>
      <c r="J114" s="12"/>
      <c r="K114" s="12"/>
      <c r="L114" s="12"/>
      <c r="M114" s="12"/>
    </row>
    <row r="115" spans="2:13" ht="12.75">
      <c r="B115" s="12"/>
      <c r="C115" s="12"/>
      <c r="D115" s="12"/>
      <c r="E115" s="12"/>
      <c r="F115" s="12"/>
      <c r="G115" s="12"/>
      <c r="H115" s="12"/>
      <c r="I115" s="12"/>
      <c r="J115" s="12"/>
      <c r="K115" s="12"/>
      <c r="L115" s="12"/>
      <c r="M115" s="12"/>
    </row>
    <row r="116" spans="2:13" ht="12.75">
      <c r="B116" s="12"/>
      <c r="C116" s="12"/>
      <c r="D116" s="12"/>
      <c r="E116" s="12"/>
      <c r="F116" s="12"/>
      <c r="G116" s="12"/>
      <c r="H116" s="12"/>
      <c r="I116" s="12"/>
      <c r="J116" s="12"/>
      <c r="K116" s="12"/>
      <c r="L116" s="12"/>
      <c r="M116" s="12"/>
    </row>
    <row r="117" spans="2:13" ht="12.75">
      <c r="B117" s="12"/>
      <c r="C117" s="12"/>
      <c r="D117" s="12"/>
      <c r="E117" s="12"/>
      <c r="F117" s="12"/>
      <c r="G117" s="12"/>
      <c r="H117" s="12"/>
      <c r="I117" s="12"/>
      <c r="J117" s="12"/>
      <c r="K117" s="12"/>
      <c r="L117" s="12"/>
      <c r="M117" s="12"/>
    </row>
    <row r="118" spans="2:13" ht="12.75">
      <c r="B118" s="12"/>
      <c r="C118" s="12"/>
      <c r="D118" s="12"/>
      <c r="E118" s="12"/>
      <c r="F118" s="12"/>
      <c r="G118" s="12"/>
      <c r="H118" s="12"/>
      <c r="I118" s="12"/>
      <c r="J118" s="12"/>
      <c r="K118" s="12"/>
      <c r="L118" s="12"/>
      <c r="M118" s="12"/>
    </row>
    <row r="119" spans="2:13" ht="12.75">
      <c r="B119" s="12"/>
      <c r="C119" s="12"/>
      <c r="D119" s="12"/>
      <c r="E119" s="12"/>
      <c r="F119" s="12"/>
      <c r="G119" s="12"/>
      <c r="H119" s="12"/>
      <c r="I119" s="12"/>
      <c r="J119" s="12"/>
      <c r="K119" s="12"/>
      <c r="L119" s="12"/>
      <c r="M119" s="12"/>
    </row>
    <row r="120" spans="2:13" ht="12.75">
      <c r="B120" s="12"/>
      <c r="C120" s="12"/>
      <c r="D120" s="12"/>
      <c r="E120" s="12"/>
      <c r="F120" s="12"/>
      <c r="G120" s="12"/>
      <c r="H120" s="12"/>
      <c r="I120" s="12"/>
      <c r="J120" s="12"/>
      <c r="K120" s="12"/>
      <c r="L120" s="12"/>
      <c r="M120" s="12"/>
    </row>
    <row r="121" spans="2:13" ht="12.75">
      <c r="B121" s="12"/>
      <c r="C121" s="12"/>
      <c r="D121" s="12"/>
      <c r="E121" s="12"/>
      <c r="F121" s="12"/>
      <c r="G121" s="12"/>
      <c r="H121" s="12"/>
      <c r="I121" s="12"/>
      <c r="J121" s="12"/>
      <c r="K121" s="12"/>
      <c r="L121" s="12"/>
      <c r="M121" s="12"/>
    </row>
    <row r="122" spans="2:13" ht="12.75">
      <c r="B122" s="12"/>
      <c r="C122" s="12"/>
      <c r="D122" s="12"/>
      <c r="E122" s="12"/>
      <c r="F122" s="12"/>
      <c r="G122" s="12"/>
      <c r="H122" s="12"/>
      <c r="I122" s="12"/>
      <c r="J122" s="12"/>
      <c r="K122" s="12"/>
      <c r="L122" s="12"/>
      <c r="M122" s="12"/>
    </row>
    <row r="123" spans="2:13" ht="12.75">
      <c r="B123" s="12"/>
      <c r="C123" s="12"/>
      <c r="D123" s="12"/>
      <c r="E123" s="12"/>
      <c r="F123" s="12"/>
      <c r="G123" s="12"/>
      <c r="H123" s="12"/>
      <c r="I123" s="12"/>
      <c r="J123" s="12"/>
      <c r="K123" s="12"/>
      <c r="L123" s="12"/>
      <c r="M123" s="12"/>
    </row>
    <row r="124" spans="2:13" ht="12.75">
      <c r="B124" s="12"/>
      <c r="C124" s="12"/>
      <c r="D124" s="12"/>
      <c r="E124" s="12"/>
      <c r="F124" s="12"/>
      <c r="G124" s="12"/>
      <c r="H124" s="12"/>
      <c r="I124" s="12"/>
      <c r="J124" s="12"/>
      <c r="K124" s="12"/>
      <c r="L124" s="12"/>
      <c r="M124" s="12"/>
    </row>
    <row r="125" spans="2:13" ht="12.75">
      <c r="B125" s="12"/>
      <c r="C125" s="12"/>
      <c r="D125" s="12"/>
      <c r="E125" s="12"/>
      <c r="F125" s="12"/>
      <c r="G125" s="12"/>
      <c r="H125" s="12"/>
      <c r="I125" s="12"/>
      <c r="J125" s="12"/>
      <c r="K125" s="12"/>
      <c r="L125" s="12"/>
      <c r="M125" s="12"/>
    </row>
    <row r="126" spans="2:13" ht="12.75">
      <c r="B126" s="12"/>
      <c r="C126" s="12"/>
      <c r="D126" s="12"/>
      <c r="E126" s="12"/>
      <c r="F126" s="12"/>
      <c r="G126" s="12"/>
      <c r="H126" s="12"/>
      <c r="I126" s="12"/>
      <c r="J126" s="12"/>
      <c r="K126" s="12"/>
      <c r="L126" s="12"/>
      <c r="M126" s="12"/>
    </row>
    <row r="127" spans="2:13" ht="12.75">
      <c r="B127" s="12"/>
      <c r="C127" s="12"/>
      <c r="D127" s="12"/>
      <c r="E127" s="12"/>
      <c r="F127" s="12"/>
      <c r="G127" s="12"/>
      <c r="H127" s="12"/>
      <c r="I127" s="12"/>
      <c r="J127" s="12"/>
      <c r="K127" s="12"/>
      <c r="L127" s="12"/>
      <c r="M127" s="12"/>
    </row>
    <row r="128" spans="2:13" ht="12.75">
      <c r="B128" s="12"/>
      <c r="C128" s="12"/>
      <c r="D128" s="12"/>
      <c r="E128" s="12"/>
      <c r="F128" s="12"/>
      <c r="G128" s="12"/>
      <c r="H128" s="12"/>
      <c r="I128" s="12"/>
      <c r="J128" s="12"/>
      <c r="K128" s="12"/>
      <c r="L128" s="12"/>
      <c r="M128" s="12"/>
    </row>
    <row r="129" spans="2:13" ht="12.75">
      <c r="B129" s="12"/>
      <c r="C129" s="12"/>
      <c r="D129" s="12"/>
      <c r="E129" s="12"/>
      <c r="F129" s="12"/>
      <c r="G129" s="12"/>
      <c r="H129" s="12"/>
      <c r="I129" s="12"/>
      <c r="J129" s="12"/>
      <c r="K129" s="12"/>
      <c r="L129" s="12"/>
      <c r="M129" s="12"/>
    </row>
    <row r="130" spans="2:13" ht="12.75">
      <c r="B130" s="12"/>
      <c r="C130" s="12"/>
      <c r="D130" s="12"/>
      <c r="E130" s="12"/>
      <c r="F130" s="12"/>
      <c r="G130" s="12"/>
      <c r="H130" s="12"/>
      <c r="I130" s="12"/>
      <c r="J130" s="12"/>
      <c r="K130" s="12"/>
      <c r="L130" s="12"/>
      <c r="M130" s="12"/>
    </row>
    <row r="131" spans="2:13" ht="12.75">
      <c r="B131" s="12"/>
      <c r="C131" s="12"/>
      <c r="D131" s="12"/>
      <c r="E131" s="12"/>
      <c r="F131" s="12"/>
      <c r="G131" s="12"/>
      <c r="H131" s="12"/>
      <c r="I131" s="12"/>
      <c r="J131" s="12"/>
      <c r="K131" s="12"/>
      <c r="L131" s="12"/>
      <c r="M131" s="12"/>
    </row>
    <row r="132" spans="2:13" ht="12.75">
      <c r="B132" s="12"/>
      <c r="C132" s="12"/>
      <c r="D132" s="12"/>
      <c r="E132" s="12"/>
      <c r="F132" s="12"/>
      <c r="G132" s="12"/>
      <c r="H132" s="12"/>
      <c r="I132" s="12"/>
      <c r="J132" s="12"/>
      <c r="K132" s="12"/>
      <c r="L132" s="12"/>
      <c r="M132" s="12"/>
    </row>
    <row r="133" spans="2:13" ht="12.75">
      <c r="B133" s="12"/>
      <c r="C133" s="12"/>
      <c r="D133" s="12"/>
      <c r="E133" s="12"/>
      <c r="F133" s="12"/>
      <c r="G133" s="12"/>
      <c r="H133" s="12"/>
      <c r="I133" s="12"/>
      <c r="J133" s="12"/>
      <c r="K133" s="12"/>
      <c r="L133" s="12"/>
      <c r="M133" s="12"/>
    </row>
    <row r="134" spans="2:13" ht="12.75">
      <c r="B134" s="12"/>
      <c r="C134" s="12"/>
      <c r="D134" s="12"/>
      <c r="E134" s="12"/>
      <c r="F134" s="12"/>
      <c r="G134" s="12"/>
      <c r="H134" s="12"/>
      <c r="I134" s="12"/>
      <c r="J134" s="12"/>
      <c r="K134" s="12"/>
      <c r="L134" s="12"/>
      <c r="M134" s="12"/>
    </row>
    <row r="135" spans="2:13" ht="12.75">
      <c r="B135" s="12"/>
      <c r="C135" s="12"/>
      <c r="D135" s="12"/>
      <c r="E135" s="12"/>
      <c r="F135" s="12"/>
      <c r="G135" s="12"/>
      <c r="H135" s="12"/>
      <c r="I135" s="12"/>
      <c r="J135" s="12"/>
      <c r="K135" s="12"/>
      <c r="L135" s="12"/>
      <c r="M135" s="12"/>
    </row>
    <row r="136" spans="2:13" ht="12.75">
      <c r="B136" s="12"/>
      <c r="C136" s="12"/>
      <c r="D136" s="12"/>
      <c r="E136" s="12"/>
      <c r="F136" s="12"/>
      <c r="G136" s="12"/>
      <c r="H136" s="12"/>
      <c r="I136" s="12"/>
      <c r="J136" s="12"/>
      <c r="K136" s="12"/>
      <c r="L136" s="12"/>
      <c r="M136" s="12"/>
    </row>
    <row r="137" spans="2:13" ht="12.75">
      <c r="B137" s="12"/>
      <c r="C137" s="12"/>
      <c r="D137" s="12"/>
      <c r="E137" s="12"/>
      <c r="F137" s="12"/>
      <c r="G137" s="12"/>
      <c r="H137" s="12"/>
      <c r="I137" s="12"/>
      <c r="J137" s="12"/>
      <c r="K137" s="12"/>
      <c r="L137" s="12"/>
      <c r="M137" s="12"/>
    </row>
    <row r="138" spans="2:13" ht="12.75">
      <c r="B138" s="12"/>
      <c r="C138" s="12"/>
      <c r="D138" s="12"/>
      <c r="E138" s="12"/>
      <c r="F138" s="12"/>
      <c r="G138" s="12"/>
      <c r="H138" s="12"/>
      <c r="I138" s="12"/>
      <c r="J138" s="12"/>
      <c r="K138" s="12"/>
      <c r="L138" s="12"/>
      <c r="M138" s="12"/>
    </row>
    <row r="139" spans="2:13" ht="12.75">
      <c r="B139" s="12"/>
      <c r="C139" s="12"/>
      <c r="D139" s="12"/>
      <c r="E139" s="12"/>
      <c r="F139" s="12"/>
      <c r="G139" s="12"/>
      <c r="H139" s="12"/>
      <c r="I139" s="12"/>
      <c r="J139" s="12"/>
      <c r="K139" s="12"/>
      <c r="L139" s="12"/>
      <c r="M139" s="12"/>
    </row>
    <row r="140" spans="2:13" ht="12.75">
      <c r="B140" s="12"/>
      <c r="C140" s="12"/>
      <c r="D140" s="12"/>
      <c r="E140" s="12"/>
      <c r="F140" s="12"/>
      <c r="G140" s="12"/>
      <c r="H140" s="12"/>
      <c r="I140" s="12"/>
      <c r="J140" s="12"/>
      <c r="K140" s="12"/>
      <c r="L140" s="12"/>
      <c r="M140" s="12"/>
    </row>
    <row r="141" spans="2:13" ht="12.75">
      <c r="B141" s="12"/>
      <c r="C141" s="12"/>
      <c r="D141" s="12"/>
      <c r="E141" s="12"/>
      <c r="F141" s="12"/>
      <c r="G141" s="12"/>
      <c r="H141" s="12"/>
      <c r="I141" s="12"/>
      <c r="J141" s="12"/>
      <c r="K141" s="12"/>
      <c r="L141" s="12"/>
      <c r="M141" s="12"/>
    </row>
    <row r="142" spans="2:13" ht="12.75">
      <c r="B142" s="12"/>
      <c r="C142" s="12"/>
      <c r="D142" s="12"/>
      <c r="E142" s="12"/>
      <c r="F142" s="12"/>
      <c r="G142" s="12"/>
      <c r="H142" s="12"/>
      <c r="I142" s="12"/>
      <c r="J142" s="12"/>
      <c r="K142" s="12"/>
      <c r="L142" s="12"/>
      <c r="M142" s="12"/>
    </row>
    <row r="143" spans="2:13" ht="12.75">
      <c r="B143" s="12"/>
      <c r="C143" s="12"/>
      <c r="D143" s="12"/>
      <c r="E143" s="12"/>
      <c r="F143" s="12"/>
      <c r="G143" s="12"/>
      <c r="H143" s="12"/>
      <c r="I143" s="12"/>
      <c r="J143" s="12"/>
      <c r="K143" s="12"/>
      <c r="L143" s="12"/>
      <c r="M143" s="12"/>
    </row>
    <row r="144" spans="2:13" ht="12.75">
      <c r="B144" s="12"/>
      <c r="C144" s="12"/>
      <c r="D144" s="12"/>
      <c r="E144" s="12"/>
      <c r="F144" s="12"/>
      <c r="G144" s="12"/>
      <c r="H144" s="12"/>
      <c r="I144" s="12"/>
      <c r="J144" s="12"/>
      <c r="K144" s="12"/>
      <c r="L144" s="12"/>
      <c r="M144" s="12"/>
    </row>
    <row r="145" spans="2:13" ht="12.75">
      <c r="B145" s="12"/>
      <c r="C145" s="12"/>
      <c r="D145" s="12"/>
      <c r="E145" s="12"/>
      <c r="F145" s="12"/>
      <c r="G145" s="12"/>
      <c r="H145" s="12"/>
      <c r="I145" s="12"/>
      <c r="J145" s="12"/>
      <c r="K145" s="12"/>
      <c r="L145" s="12"/>
      <c r="M145" s="12"/>
    </row>
    <row r="146" spans="2:13" ht="12.75">
      <c r="B146" s="12"/>
      <c r="C146" s="12"/>
      <c r="D146" s="12"/>
      <c r="E146" s="12"/>
      <c r="F146" s="12"/>
      <c r="G146" s="12"/>
      <c r="H146" s="12"/>
      <c r="I146" s="12"/>
      <c r="J146" s="12"/>
      <c r="K146" s="12"/>
      <c r="L146" s="12"/>
      <c r="M146" s="12"/>
    </row>
    <row r="147" spans="2:13" ht="12.75">
      <c r="B147" s="12"/>
      <c r="C147" s="12"/>
      <c r="D147" s="12"/>
      <c r="E147" s="12"/>
      <c r="F147" s="12"/>
      <c r="G147" s="12"/>
      <c r="H147" s="12"/>
      <c r="I147" s="12"/>
      <c r="J147" s="12"/>
      <c r="K147" s="12"/>
      <c r="L147" s="12"/>
      <c r="M147" s="12"/>
    </row>
    <row r="148" spans="2:13" ht="12.75">
      <c r="B148" s="12"/>
      <c r="C148" s="12"/>
      <c r="D148" s="12"/>
      <c r="E148" s="12"/>
      <c r="F148" s="12"/>
      <c r="G148" s="12"/>
      <c r="H148" s="12"/>
      <c r="I148" s="12"/>
      <c r="J148" s="12"/>
      <c r="K148" s="12"/>
      <c r="L148" s="12"/>
      <c r="M148" s="12"/>
    </row>
    <row r="149" spans="2:13" ht="12.75">
      <c r="B149" s="12"/>
      <c r="C149" s="12"/>
      <c r="D149" s="12"/>
      <c r="E149" s="12"/>
      <c r="F149" s="12"/>
      <c r="G149" s="12"/>
      <c r="H149" s="12"/>
      <c r="I149" s="12"/>
      <c r="J149" s="12"/>
      <c r="K149" s="12"/>
      <c r="L149" s="12"/>
      <c r="M149" s="12"/>
    </row>
    <row r="150" spans="2:13" ht="12.75">
      <c r="B150" s="12"/>
      <c r="C150" s="12"/>
      <c r="D150" s="12"/>
      <c r="E150" s="12"/>
      <c r="F150" s="12"/>
      <c r="G150" s="12"/>
      <c r="H150" s="12"/>
      <c r="I150" s="12"/>
      <c r="J150" s="12"/>
      <c r="K150" s="12"/>
      <c r="L150" s="12"/>
      <c r="M150" s="12"/>
    </row>
    <row r="151" spans="2:13" ht="12.75">
      <c r="B151" s="12"/>
      <c r="C151" s="12"/>
      <c r="D151" s="12"/>
      <c r="E151" s="12"/>
      <c r="F151" s="12"/>
      <c r="G151" s="12"/>
      <c r="H151" s="12"/>
      <c r="I151" s="12"/>
      <c r="J151" s="12"/>
      <c r="K151" s="12"/>
      <c r="L151" s="12"/>
      <c r="M151" s="12"/>
    </row>
    <row r="152" spans="2:13" ht="12.75">
      <c r="B152" s="12"/>
      <c r="C152" s="12"/>
      <c r="D152" s="12"/>
      <c r="E152" s="12"/>
      <c r="F152" s="12"/>
      <c r="G152" s="12"/>
      <c r="H152" s="12"/>
      <c r="I152" s="12"/>
      <c r="J152" s="12"/>
      <c r="K152" s="12"/>
      <c r="L152" s="12"/>
      <c r="M152" s="12"/>
    </row>
    <row r="153" spans="2:13" ht="12.75">
      <c r="B153" s="12"/>
      <c r="C153" s="12"/>
      <c r="D153" s="12"/>
      <c r="E153" s="12"/>
      <c r="F153" s="12"/>
      <c r="G153" s="12"/>
      <c r="H153" s="12"/>
      <c r="I153" s="12"/>
      <c r="J153" s="12"/>
      <c r="K153" s="12"/>
      <c r="L153" s="12"/>
      <c r="M153" s="12"/>
    </row>
    <row r="154" spans="2:13" ht="12.75">
      <c r="B154" s="12"/>
      <c r="C154" s="12"/>
      <c r="D154" s="12"/>
      <c r="E154" s="12"/>
      <c r="F154" s="12"/>
      <c r="G154" s="12"/>
      <c r="H154" s="12"/>
      <c r="I154" s="12"/>
      <c r="J154" s="12"/>
      <c r="K154" s="12"/>
      <c r="L154" s="12"/>
      <c r="M154" s="12"/>
    </row>
    <row r="155" spans="2:13" ht="12.75">
      <c r="B155" s="12"/>
      <c r="C155" s="12"/>
      <c r="D155" s="12"/>
      <c r="E155" s="12"/>
      <c r="F155" s="12"/>
      <c r="G155" s="12"/>
      <c r="H155" s="12"/>
      <c r="I155" s="12"/>
      <c r="J155" s="12"/>
      <c r="K155" s="12"/>
      <c r="L155" s="12"/>
      <c r="M155" s="12"/>
    </row>
    <row r="156" spans="2:13" ht="12.75">
      <c r="B156" s="12"/>
      <c r="C156" s="12"/>
      <c r="D156" s="12"/>
      <c r="E156" s="12"/>
      <c r="F156" s="12"/>
      <c r="G156" s="12"/>
      <c r="H156" s="12"/>
      <c r="I156" s="12"/>
      <c r="J156" s="12"/>
      <c r="K156" s="12"/>
      <c r="L156" s="12"/>
      <c r="M156" s="12"/>
    </row>
    <row r="157" spans="2:13" ht="12.75">
      <c r="B157" s="12"/>
      <c r="C157" s="12"/>
      <c r="D157" s="12"/>
      <c r="E157" s="12"/>
      <c r="F157" s="12"/>
      <c r="G157" s="12"/>
      <c r="H157" s="12"/>
      <c r="I157" s="12"/>
      <c r="J157" s="12"/>
      <c r="K157" s="12"/>
      <c r="L157" s="12"/>
      <c r="M157" s="12"/>
    </row>
    <row r="158" spans="2:13" ht="12.75">
      <c r="B158" s="12"/>
      <c r="C158" s="12"/>
      <c r="D158" s="12"/>
      <c r="E158" s="12"/>
      <c r="F158" s="12"/>
      <c r="G158" s="12"/>
      <c r="H158" s="12"/>
      <c r="I158" s="12"/>
      <c r="J158" s="12"/>
      <c r="K158" s="12"/>
      <c r="L158" s="12"/>
      <c r="M158" s="12"/>
    </row>
    <row r="159" spans="2:13" ht="12.75">
      <c r="B159" s="12"/>
      <c r="C159" s="12"/>
      <c r="D159" s="12"/>
      <c r="E159" s="12"/>
      <c r="F159" s="12"/>
      <c r="G159" s="12"/>
      <c r="H159" s="12"/>
      <c r="I159" s="12"/>
      <c r="J159" s="12"/>
      <c r="K159" s="12"/>
      <c r="L159" s="12"/>
      <c r="M159" s="12"/>
    </row>
    <row r="160" spans="2:13" ht="12.75">
      <c r="B160" s="12"/>
      <c r="C160" s="12"/>
      <c r="D160" s="12"/>
      <c r="E160" s="12"/>
      <c r="F160" s="12"/>
      <c r="G160" s="12"/>
      <c r="H160" s="12"/>
      <c r="I160" s="12"/>
      <c r="J160" s="12"/>
      <c r="K160" s="12"/>
      <c r="L160" s="12"/>
      <c r="M160" s="12"/>
    </row>
    <row r="161" spans="2:13" ht="12.75">
      <c r="B161" s="12"/>
      <c r="C161" s="12"/>
      <c r="D161" s="12"/>
      <c r="E161" s="12"/>
      <c r="F161" s="12"/>
      <c r="G161" s="12"/>
      <c r="H161" s="12"/>
      <c r="I161" s="12"/>
      <c r="J161" s="12"/>
      <c r="K161" s="12"/>
      <c r="L161" s="12"/>
      <c r="M161" s="12"/>
    </row>
    <row r="162" spans="2:13" ht="12.75">
      <c r="B162" s="12"/>
      <c r="C162" s="12"/>
      <c r="D162" s="12"/>
      <c r="E162" s="12"/>
      <c r="F162" s="12"/>
      <c r="G162" s="12"/>
      <c r="H162" s="12"/>
      <c r="I162" s="12"/>
      <c r="J162" s="12"/>
      <c r="K162" s="12"/>
      <c r="L162" s="12"/>
      <c r="M162" s="12"/>
    </row>
    <row r="163" spans="2:13" ht="12.75">
      <c r="B163" s="12"/>
      <c r="C163" s="12"/>
      <c r="D163" s="12"/>
      <c r="E163" s="12"/>
      <c r="F163" s="12"/>
      <c r="G163" s="12"/>
      <c r="H163" s="12"/>
      <c r="I163" s="12"/>
      <c r="J163" s="12"/>
      <c r="K163" s="12"/>
      <c r="L163" s="12"/>
      <c r="M163" s="12"/>
    </row>
    <row r="164" spans="2:13" ht="12.75">
      <c r="B164" s="12"/>
      <c r="C164" s="12"/>
      <c r="D164" s="12"/>
      <c r="E164" s="12"/>
      <c r="F164" s="12"/>
      <c r="G164" s="12"/>
      <c r="H164" s="12"/>
      <c r="I164" s="12"/>
      <c r="J164" s="12"/>
      <c r="K164" s="12"/>
      <c r="L164" s="12"/>
      <c r="M164" s="12"/>
    </row>
    <row r="165" spans="2:13" ht="12.75">
      <c r="B165" s="12"/>
      <c r="C165" s="12"/>
      <c r="D165" s="12"/>
      <c r="E165" s="12"/>
      <c r="F165" s="12"/>
      <c r="G165" s="12"/>
      <c r="H165" s="12"/>
      <c r="I165" s="12"/>
      <c r="J165" s="12"/>
      <c r="K165" s="12"/>
      <c r="L165" s="12"/>
      <c r="M165" s="12"/>
    </row>
    <row r="166" spans="2:13" ht="12.75">
      <c r="B166" s="12"/>
      <c r="C166" s="12"/>
      <c r="D166" s="12"/>
      <c r="E166" s="12"/>
      <c r="F166" s="12"/>
      <c r="G166" s="12"/>
      <c r="H166" s="12"/>
      <c r="I166" s="12"/>
      <c r="J166" s="12"/>
      <c r="K166" s="12"/>
      <c r="L166" s="12"/>
      <c r="M166" s="12"/>
    </row>
    <row r="167" spans="2:13" ht="12.75">
      <c r="B167" s="12"/>
      <c r="C167" s="12"/>
      <c r="D167" s="12"/>
      <c r="E167" s="12"/>
      <c r="F167" s="12"/>
      <c r="G167" s="12"/>
      <c r="H167" s="12"/>
      <c r="I167" s="12"/>
      <c r="J167" s="12"/>
      <c r="K167" s="12"/>
      <c r="L167" s="12"/>
      <c r="M167" s="12"/>
    </row>
    <row r="168" spans="2:13" ht="12.75">
      <c r="B168" s="12"/>
      <c r="C168" s="12"/>
      <c r="D168" s="12"/>
      <c r="E168" s="12"/>
      <c r="F168" s="12"/>
      <c r="G168" s="12"/>
      <c r="H168" s="12"/>
      <c r="I168" s="12"/>
      <c r="J168" s="12"/>
      <c r="K168" s="12"/>
      <c r="L168" s="12"/>
      <c r="M168" s="12"/>
    </row>
    <row r="169" spans="2:13" ht="12.75">
      <c r="B169" s="12"/>
      <c r="C169" s="12"/>
      <c r="D169" s="12"/>
      <c r="E169" s="12"/>
      <c r="F169" s="12"/>
      <c r="G169" s="12"/>
      <c r="H169" s="12"/>
      <c r="I169" s="12"/>
      <c r="J169" s="12"/>
      <c r="K169" s="12"/>
      <c r="L169" s="12"/>
      <c r="M169" s="12"/>
    </row>
    <row r="170" spans="2:13" ht="12.75">
      <c r="B170" s="12"/>
      <c r="C170" s="12"/>
      <c r="D170" s="12"/>
      <c r="E170" s="12"/>
      <c r="F170" s="12"/>
      <c r="G170" s="12"/>
      <c r="H170" s="12"/>
      <c r="I170" s="12"/>
      <c r="J170" s="12"/>
      <c r="K170" s="12"/>
      <c r="L170" s="12"/>
      <c r="M170" s="12"/>
    </row>
    <row r="171" spans="2:13" ht="12.75">
      <c r="B171" s="12"/>
      <c r="C171" s="12"/>
      <c r="D171" s="12"/>
      <c r="E171" s="12"/>
      <c r="F171" s="12"/>
      <c r="G171" s="12"/>
      <c r="H171" s="12"/>
      <c r="I171" s="12"/>
      <c r="J171" s="12"/>
      <c r="K171" s="12"/>
      <c r="L171" s="12"/>
      <c r="M171" s="12"/>
    </row>
    <row r="172" spans="2:13" ht="12.75">
      <c r="B172" s="12"/>
      <c r="C172" s="12"/>
      <c r="D172" s="12"/>
      <c r="E172" s="12"/>
      <c r="F172" s="12"/>
      <c r="G172" s="12"/>
      <c r="H172" s="12"/>
      <c r="I172" s="12"/>
      <c r="J172" s="12"/>
      <c r="K172" s="12"/>
      <c r="L172" s="12"/>
      <c r="M172" s="12"/>
    </row>
    <row r="173" spans="2:13" ht="12.75">
      <c r="B173" s="12"/>
      <c r="C173" s="12"/>
      <c r="D173" s="12"/>
      <c r="E173" s="12"/>
      <c r="F173" s="12"/>
      <c r="G173" s="12"/>
      <c r="H173" s="12"/>
      <c r="I173" s="12"/>
      <c r="J173" s="12"/>
      <c r="K173" s="12"/>
      <c r="L173" s="12"/>
      <c r="M173" s="12"/>
    </row>
    <row r="174" spans="2:13" ht="12.75">
      <c r="B174" s="12"/>
      <c r="C174" s="12"/>
      <c r="D174" s="12"/>
      <c r="E174" s="12"/>
      <c r="F174" s="12"/>
      <c r="G174" s="12"/>
      <c r="H174" s="12"/>
      <c r="I174" s="12"/>
      <c r="J174" s="12"/>
      <c r="K174" s="12"/>
      <c r="L174" s="12"/>
      <c r="M174" s="12"/>
    </row>
    <row r="175" spans="2:13" ht="12.75">
      <c r="B175" s="12"/>
      <c r="C175" s="12"/>
      <c r="D175" s="12"/>
      <c r="E175" s="12"/>
      <c r="F175" s="12"/>
      <c r="G175" s="12"/>
      <c r="H175" s="12"/>
      <c r="I175" s="12"/>
      <c r="J175" s="12"/>
      <c r="K175" s="12"/>
      <c r="L175" s="12"/>
      <c r="M175" s="12"/>
    </row>
    <row r="176" spans="2:13" ht="12.75">
      <c r="B176" s="12"/>
      <c r="C176" s="12"/>
      <c r="D176" s="12"/>
      <c r="E176" s="12"/>
      <c r="F176" s="12"/>
      <c r="G176" s="12"/>
      <c r="H176" s="12"/>
      <c r="I176" s="12"/>
      <c r="J176" s="12"/>
      <c r="K176" s="12"/>
      <c r="L176" s="12"/>
      <c r="M176" s="12"/>
    </row>
    <row r="177" spans="2:13" ht="12.75">
      <c r="B177" s="12"/>
      <c r="C177" s="12"/>
      <c r="D177" s="12"/>
      <c r="E177" s="12"/>
      <c r="F177" s="12"/>
      <c r="G177" s="12"/>
      <c r="H177" s="12"/>
      <c r="I177" s="12"/>
      <c r="J177" s="12"/>
      <c r="K177" s="12"/>
      <c r="L177" s="12"/>
      <c r="M177" s="12"/>
    </row>
    <row r="178" spans="2:13" ht="12.75">
      <c r="B178" s="12"/>
      <c r="C178" s="12"/>
      <c r="D178" s="12"/>
      <c r="E178" s="12"/>
      <c r="F178" s="12"/>
      <c r="G178" s="12"/>
      <c r="H178" s="12"/>
      <c r="I178" s="12"/>
      <c r="J178" s="12"/>
      <c r="K178" s="12"/>
      <c r="L178" s="12"/>
      <c r="M178" s="12"/>
    </row>
    <row r="179" spans="2:13" ht="12.75">
      <c r="B179" s="12"/>
      <c r="C179" s="12"/>
      <c r="D179" s="12"/>
      <c r="E179" s="12"/>
      <c r="F179" s="12"/>
      <c r="G179" s="12"/>
      <c r="H179" s="12"/>
      <c r="I179" s="12"/>
      <c r="J179" s="12"/>
      <c r="K179" s="12"/>
      <c r="L179" s="12"/>
      <c r="M179" s="12"/>
    </row>
    <row r="180" spans="2:13" ht="12.75">
      <c r="B180" s="12"/>
      <c r="C180" s="12"/>
      <c r="D180" s="12"/>
      <c r="E180" s="12"/>
      <c r="F180" s="12"/>
      <c r="G180" s="12"/>
      <c r="H180" s="12"/>
      <c r="I180" s="12"/>
      <c r="J180" s="12"/>
      <c r="K180" s="12"/>
      <c r="L180" s="12"/>
      <c r="M180" s="12"/>
    </row>
    <row r="181" spans="2:13" ht="12.75">
      <c r="B181" s="12"/>
      <c r="C181" s="12"/>
      <c r="D181" s="12"/>
      <c r="E181" s="12"/>
      <c r="F181" s="12"/>
      <c r="G181" s="12"/>
      <c r="H181" s="12"/>
      <c r="I181" s="12"/>
      <c r="J181" s="12"/>
      <c r="K181" s="12"/>
      <c r="L181" s="12"/>
      <c r="M181" s="12"/>
    </row>
    <row r="182" spans="2:13" ht="12.75">
      <c r="B182" s="12"/>
      <c r="C182" s="12"/>
      <c r="D182" s="12"/>
      <c r="E182" s="12"/>
      <c r="F182" s="12"/>
      <c r="G182" s="12"/>
      <c r="H182" s="12"/>
      <c r="I182" s="12"/>
      <c r="J182" s="12"/>
      <c r="K182" s="12"/>
      <c r="L182" s="12"/>
      <c r="M182" s="12"/>
    </row>
    <row r="183" spans="2:13" ht="12.75">
      <c r="B183" s="12"/>
      <c r="C183" s="12"/>
      <c r="D183" s="12"/>
      <c r="E183" s="12"/>
      <c r="F183" s="12"/>
      <c r="G183" s="12"/>
      <c r="H183" s="12"/>
      <c r="I183" s="12"/>
      <c r="J183" s="12"/>
      <c r="K183" s="12"/>
      <c r="L183" s="12"/>
      <c r="M183" s="12"/>
    </row>
    <row r="184" spans="2:13" ht="12.75">
      <c r="B184" s="12"/>
      <c r="C184" s="12"/>
      <c r="D184" s="12"/>
      <c r="E184" s="12"/>
      <c r="F184" s="12"/>
      <c r="G184" s="12"/>
      <c r="H184" s="12"/>
      <c r="I184" s="12"/>
      <c r="J184" s="12"/>
      <c r="K184" s="12"/>
      <c r="L184" s="12"/>
      <c r="M184" s="12"/>
    </row>
    <row r="185" spans="2:13" ht="12.75">
      <c r="B185" s="12"/>
      <c r="C185" s="12"/>
      <c r="D185" s="12"/>
      <c r="E185" s="12"/>
      <c r="F185" s="12"/>
      <c r="G185" s="12"/>
      <c r="H185" s="12"/>
      <c r="I185" s="12"/>
      <c r="J185" s="12"/>
      <c r="K185" s="12"/>
      <c r="L185" s="12"/>
      <c r="M185" s="12"/>
    </row>
    <row r="186" spans="2:13" ht="12.75">
      <c r="B186" s="12"/>
      <c r="C186" s="12"/>
      <c r="D186" s="12"/>
      <c r="E186" s="12"/>
      <c r="F186" s="12"/>
      <c r="G186" s="12"/>
      <c r="H186" s="12"/>
      <c r="I186" s="12"/>
      <c r="J186" s="12"/>
      <c r="K186" s="12"/>
      <c r="L186" s="12"/>
      <c r="M186" s="12"/>
    </row>
    <row r="187" spans="2:13" ht="12.75">
      <c r="B187" s="12"/>
      <c r="C187" s="12"/>
      <c r="D187" s="12"/>
      <c r="E187" s="12"/>
      <c r="F187" s="12"/>
      <c r="G187" s="12"/>
      <c r="H187" s="12"/>
      <c r="I187" s="12"/>
      <c r="J187" s="12"/>
      <c r="K187" s="12"/>
      <c r="L187" s="12"/>
      <c r="M187" s="12"/>
    </row>
    <row r="188" spans="2:13" ht="12.75">
      <c r="B188" s="12"/>
      <c r="C188" s="12"/>
      <c r="D188" s="12"/>
      <c r="E188" s="12"/>
      <c r="F188" s="12"/>
      <c r="G188" s="12"/>
      <c r="H188" s="12"/>
      <c r="I188" s="12"/>
      <c r="J188" s="12"/>
      <c r="K188" s="12"/>
      <c r="L188" s="12"/>
      <c r="M188" s="12"/>
    </row>
    <row r="189" spans="2:13" ht="12.75">
      <c r="B189" s="12"/>
      <c r="C189" s="12"/>
      <c r="D189" s="12"/>
      <c r="E189" s="12"/>
      <c r="F189" s="12"/>
      <c r="G189" s="12"/>
      <c r="H189" s="12"/>
      <c r="I189" s="12"/>
      <c r="J189" s="12"/>
      <c r="K189" s="12"/>
      <c r="L189" s="12"/>
      <c r="M189" s="12"/>
    </row>
    <row r="190" spans="2:13" ht="12.75">
      <c r="B190" s="12"/>
      <c r="C190" s="12"/>
      <c r="D190" s="12"/>
      <c r="E190" s="12"/>
      <c r="F190" s="12"/>
      <c r="G190" s="12"/>
      <c r="H190" s="12"/>
      <c r="I190" s="12"/>
      <c r="J190" s="12"/>
      <c r="K190" s="12"/>
      <c r="L190" s="12"/>
      <c r="M190" s="12"/>
    </row>
    <row r="191" spans="2:13" ht="12.75">
      <c r="B191" s="12"/>
      <c r="C191" s="12"/>
      <c r="D191" s="12"/>
      <c r="E191" s="12"/>
      <c r="F191" s="12"/>
      <c r="G191" s="12"/>
      <c r="H191" s="12"/>
      <c r="I191" s="12"/>
      <c r="J191" s="12"/>
      <c r="K191" s="12"/>
      <c r="L191" s="12"/>
      <c r="M191" s="12"/>
    </row>
    <row r="192" spans="2:13" ht="12.75">
      <c r="B192" s="12"/>
      <c r="C192" s="12"/>
      <c r="D192" s="12"/>
      <c r="E192" s="12"/>
      <c r="F192" s="12"/>
      <c r="G192" s="12"/>
      <c r="H192" s="12"/>
      <c r="I192" s="12"/>
      <c r="J192" s="12"/>
      <c r="K192" s="12"/>
      <c r="L192" s="12"/>
      <c r="M192" s="12"/>
    </row>
    <row r="193" spans="2:13" ht="12.75">
      <c r="B193" s="12"/>
      <c r="C193" s="12"/>
      <c r="D193" s="12"/>
      <c r="E193" s="12"/>
      <c r="F193" s="12"/>
      <c r="G193" s="12"/>
      <c r="H193" s="12"/>
      <c r="I193" s="12"/>
      <c r="J193" s="12"/>
      <c r="K193" s="12"/>
      <c r="L193" s="12"/>
      <c r="M193" s="12"/>
    </row>
    <row r="194" spans="2:13" ht="12.75">
      <c r="B194" s="12"/>
      <c r="C194" s="12"/>
      <c r="D194" s="12"/>
      <c r="E194" s="12"/>
      <c r="F194" s="12"/>
      <c r="G194" s="12"/>
      <c r="H194" s="12"/>
      <c r="I194" s="12"/>
      <c r="J194" s="12"/>
      <c r="K194" s="12"/>
      <c r="L194" s="12"/>
      <c r="M194" s="12"/>
    </row>
    <row r="195" spans="2:13" ht="12.75">
      <c r="B195" s="12"/>
      <c r="C195" s="12"/>
      <c r="D195" s="12"/>
      <c r="E195" s="12"/>
      <c r="F195" s="12"/>
      <c r="G195" s="12"/>
      <c r="H195" s="12"/>
      <c r="I195" s="12"/>
      <c r="J195" s="12"/>
      <c r="K195" s="12"/>
      <c r="L195" s="12"/>
      <c r="M195" s="12"/>
    </row>
    <row r="196" spans="2:13" ht="12.75">
      <c r="B196" s="12"/>
      <c r="C196" s="12"/>
      <c r="D196" s="12"/>
      <c r="E196" s="12"/>
      <c r="F196" s="12"/>
      <c r="G196" s="12"/>
      <c r="H196" s="12"/>
      <c r="I196" s="12"/>
      <c r="J196" s="12"/>
      <c r="K196" s="12"/>
      <c r="L196" s="12"/>
      <c r="M196" s="12"/>
    </row>
    <row r="197" spans="2:13" ht="12.75">
      <c r="B197" s="12"/>
      <c r="C197" s="12"/>
      <c r="D197" s="12"/>
      <c r="E197" s="12"/>
      <c r="F197" s="12"/>
      <c r="G197" s="12"/>
      <c r="H197" s="12"/>
      <c r="I197" s="12"/>
      <c r="J197" s="12"/>
      <c r="K197" s="12"/>
      <c r="L197" s="12"/>
      <c r="M197" s="12"/>
    </row>
    <row r="198" spans="2:13" ht="12.75">
      <c r="B198" s="12"/>
      <c r="C198" s="12"/>
      <c r="D198" s="12"/>
      <c r="E198" s="12"/>
      <c r="F198" s="12"/>
      <c r="G198" s="12"/>
      <c r="H198" s="12"/>
      <c r="I198" s="12"/>
      <c r="J198" s="12"/>
      <c r="K198" s="12"/>
      <c r="L198" s="12"/>
      <c r="M198" s="12"/>
    </row>
    <row r="199" spans="2:13" ht="12.75">
      <c r="B199" s="12"/>
      <c r="C199" s="12"/>
      <c r="D199" s="12"/>
      <c r="E199" s="12"/>
      <c r="F199" s="12"/>
      <c r="G199" s="12"/>
      <c r="H199" s="12"/>
      <c r="I199" s="12"/>
      <c r="J199" s="12"/>
      <c r="K199" s="12"/>
      <c r="L199" s="12"/>
      <c r="M199" s="12"/>
    </row>
    <row r="200" spans="2:13" ht="12.75">
      <c r="B200" s="12"/>
      <c r="C200" s="12"/>
      <c r="D200" s="12"/>
      <c r="E200" s="12"/>
      <c r="F200" s="12"/>
      <c r="G200" s="12"/>
      <c r="H200" s="12"/>
      <c r="I200" s="12"/>
      <c r="J200" s="12"/>
      <c r="K200" s="12"/>
      <c r="L200" s="12"/>
      <c r="M200" s="12"/>
    </row>
    <row r="201" spans="2:13" ht="12.75">
      <c r="B201" s="12"/>
      <c r="C201" s="12"/>
      <c r="D201" s="12"/>
      <c r="E201" s="12"/>
      <c r="F201" s="12"/>
      <c r="G201" s="12"/>
      <c r="H201" s="12"/>
      <c r="I201" s="12"/>
      <c r="J201" s="12"/>
      <c r="K201" s="12"/>
      <c r="L201" s="12"/>
      <c r="M201" s="12"/>
    </row>
    <row r="202" spans="2:13" ht="12.75">
      <c r="B202" s="12"/>
      <c r="C202" s="12"/>
      <c r="D202" s="12"/>
      <c r="E202" s="12"/>
      <c r="F202" s="12"/>
      <c r="G202" s="12"/>
      <c r="H202" s="12"/>
      <c r="I202" s="12"/>
      <c r="J202" s="12"/>
      <c r="K202" s="12"/>
      <c r="L202" s="12"/>
      <c r="M202" s="12"/>
    </row>
    <row r="203" spans="2:13" ht="12.75">
      <c r="B203" s="12"/>
      <c r="C203" s="12"/>
      <c r="D203" s="12"/>
      <c r="E203" s="12"/>
      <c r="F203" s="12"/>
      <c r="G203" s="12"/>
      <c r="H203" s="12"/>
      <c r="I203" s="12"/>
      <c r="J203" s="12"/>
      <c r="K203" s="12"/>
      <c r="L203" s="12"/>
      <c r="M203" s="12"/>
    </row>
    <row r="204" spans="2:13" ht="12.75">
      <c r="B204" s="12"/>
      <c r="C204" s="12"/>
      <c r="D204" s="12"/>
      <c r="E204" s="12"/>
      <c r="F204" s="12"/>
      <c r="G204" s="12"/>
      <c r="H204" s="12"/>
      <c r="I204" s="12"/>
      <c r="J204" s="12"/>
      <c r="K204" s="12"/>
      <c r="L204" s="12"/>
      <c r="M204" s="12"/>
    </row>
    <row r="205" spans="2:13" ht="12.75">
      <c r="B205" s="12"/>
      <c r="C205" s="12"/>
      <c r="D205" s="12"/>
      <c r="E205" s="12"/>
      <c r="F205" s="12"/>
      <c r="G205" s="12"/>
      <c r="H205" s="12"/>
      <c r="I205" s="12"/>
      <c r="J205" s="12"/>
      <c r="K205" s="12"/>
      <c r="L205" s="12"/>
      <c r="M205" s="12"/>
    </row>
    <row r="206" spans="2:13" ht="12.75">
      <c r="B206" s="12"/>
      <c r="C206" s="12"/>
      <c r="D206" s="12"/>
      <c r="E206" s="12"/>
      <c r="F206" s="12"/>
      <c r="G206" s="12"/>
      <c r="H206" s="12"/>
      <c r="I206" s="12"/>
      <c r="J206" s="12"/>
      <c r="K206" s="12"/>
      <c r="L206" s="12"/>
      <c r="M206" s="12"/>
    </row>
    <row r="207" spans="2:13" ht="12.75">
      <c r="B207" s="12"/>
      <c r="C207" s="12"/>
      <c r="D207" s="12"/>
      <c r="E207" s="12"/>
      <c r="F207" s="12"/>
      <c r="G207" s="12"/>
      <c r="H207" s="12"/>
      <c r="I207" s="12"/>
      <c r="J207" s="12"/>
      <c r="K207" s="12"/>
      <c r="L207" s="12"/>
      <c r="M207" s="12"/>
    </row>
    <row r="208" spans="2:13" ht="12.75">
      <c r="B208" s="12"/>
      <c r="C208" s="12"/>
      <c r="D208" s="12"/>
      <c r="E208" s="12"/>
      <c r="F208" s="12"/>
      <c r="G208" s="12"/>
      <c r="H208" s="12"/>
      <c r="I208" s="12"/>
      <c r="J208" s="12"/>
      <c r="K208" s="12"/>
      <c r="L208" s="12"/>
      <c r="M208" s="12"/>
    </row>
    <row r="209" spans="2:13" ht="12.75">
      <c r="B209" s="12"/>
      <c r="C209" s="12"/>
      <c r="D209" s="12"/>
      <c r="E209" s="12"/>
      <c r="F209" s="12"/>
      <c r="G209" s="12"/>
      <c r="H209" s="12"/>
      <c r="I209" s="12"/>
      <c r="J209" s="12"/>
      <c r="K209" s="12"/>
      <c r="L209" s="12"/>
      <c r="M209" s="12"/>
    </row>
    <row r="210" spans="2:13" ht="12.75">
      <c r="B210" s="12"/>
      <c r="C210" s="12"/>
      <c r="D210" s="12"/>
      <c r="E210" s="12"/>
      <c r="F210" s="12"/>
      <c r="G210" s="12"/>
      <c r="H210" s="12"/>
      <c r="I210" s="12"/>
      <c r="J210" s="12"/>
      <c r="K210" s="12"/>
      <c r="L210" s="12"/>
      <c r="M210" s="12"/>
    </row>
    <row r="211" spans="2:13" ht="12.75">
      <c r="B211" s="12"/>
      <c r="C211" s="12"/>
      <c r="D211" s="12"/>
      <c r="E211" s="12"/>
      <c r="F211" s="12"/>
      <c r="G211" s="12"/>
      <c r="H211" s="12"/>
      <c r="I211" s="12"/>
      <c r="J211" s="12"/>
      <c r="K211" s="12"/>
      <c r="L211" s="12"/>
      <c r="M211" s="12"/>
    </row>
    <row r="212" spans="2:13" ht="12.75">
      <c r="B212" s="12"/>
      <c r="C212" s="12"/>
      <c r="D212" s="12"/>
      <c r="E212" s="12"/>
      <c r="F212" s="12"/>
      <c r="G212" s="12"/>
      <c r="H212" s="12"/>
      <c r="I212" s="12"/>
      <c r="J212" s="12"/>
      <c r="K212" s="12"/>
      <c r="L212" s="12"/>
      <c r="M212" s="12"/>
    </row>
    <row r="213" spans="2:13" ht="12.75">
      <c r="B213" s="12"/>
      <c r="C213" s="12"/>
      <c r="D213" s="12"/>
      <c r="E213" s="12"/>
      <c r="F213" s="12"/>
      <c r="G213" s="12"/>
      <c r="H213" s="12"/>
      <c r="I213" s="12"/>
      <c r="J213" s="12"/>
      <c r="K213" s="12"/>
      <c r="L213" s="12"/>
      <c r="M213" s="12"/>
    </row>
    <row r="214" spans="2:13" ht="12.75">
      <c r="B214" s="12"/>
      <c r="C214" s="12"/>
      <c r="D214" s="12"/>
      <c r="E214" s="12"/>
      <c r="F214" s="12"/>
      <c r="G214" s="12"/>
      <c r="H214" s="12"/>
      <c r="I214" s="12"/>
      <c r="J214" s="12"/>
      <c r="K214" s="12"/>
      <c r="L214" s="12"/>
      <c r="M214" s="12"/>
    </row>
    <row r="215" spans="2:13" ht="12.75">
      <c r="B215" s="12"/>
      <c r="C215" s="12"/>
      <c r="D215" s="12"/>
      <c r="E215" s="12"/>
      <c r="F215" s="12"/>
      <c r="G215" s="12"/>
      <c r="H215" s="12"/>
      <c r="I215" s="12"/>
      <c r="J215" s="12"/>
      <c r="K215" s="12"/>
      <c r="L215" s="12"/>
      <c r="M215" s="12"/>
    </row>
    <row r="216" spans="2:13" ht="12.75">
      <c r="B216" s="12"/>
      <c r="C216" s="12"/>
      <c r="D216" s="12"/>
      <c r="E216" s="12"/>
      <c r="F216" s="12"/>
      <c r="G216" s="12"/>
      <c r="H216" s="12"/>
      <c r="I216" s="12"/>
      <c r="J216" s="12"/>
      <c r="K216" s="12"/>
      <c r="L216" s="12"/>
      <c r="M216" s="12"/>
    </row>
    <row r="217" spans="2:13" ht="12.75">
      <c r="B217" s="12"/>
      <c r="C217" s="12"/>
      <c r="D217" s="12"/>
      <c r="E217" s="12"/>
      <c r="F217" s="12"/>
      <c r="G217" s="12"/>
      <c r="H217" s="12"/>
      <c r="I217" s="12"/>
      <c r="J217" s="12"/>
      <c r="K217" s="12"/>
      <c r="L217" s="12"/>
      <c r="M217" s="12"/>
    </row>
    <row r="218" spans="2:13" ht="12.75">
      <c r="B218" s="12"/>
      <c r="C218" s="12"/>
      <c r="D218" s="12"/>
      <c r="E218" s="12"/>
      <c r="F218" s="12"/>
      <c r="G218" s="12"/>
      <c r="H218" s="12"/>
      <c r="I218" s="12"/>
      <c r="J218" s="12"/>
      <c r="K218" s="12"/>
      <c r="L218" s="12"/>
      <c r="M218" s="12"/>
    </row>
    <row r="219" spans="2:13" ht="12.75">
      <c r="B219" s="12"/>
      <c r="C219" s="12"/>
      <c r="D219" s="12"/>
      <c r="E219" s="12"/>
      <c r="F219" s="12"/>
      <c r="G219" s="12"/>
      <c r="H219" s="12"/>
      <c r="I219" s="12"/>
      <c r="J219" s="12"/>
      <c r="K219" s="12"/>
      <c r="L219" s="12"/>
      <c r="M219" s="12"/>
    </row>
    <row r="220" spans="2:13" ht="12.75">
      <c r="B220" s="12"/>
      <c r="C220" s="12"/>
      <c r="D220" s="12"/>
      <c r="E220" s="12"/>
      <c r="F220" s="12"/>
      <c r="G220" s="12"/>
      <c r="H220" s="12"/>
      <c r="I220" s="12"/>
      <c r="J220" s="12"/>
      <c r="K220" s="12"/>
      <c r="L220" s="12"/>
      <c r="M220" s="12"/>
    </row>
    <row r="221" spans="2:13" ht="12.75">
      <c r="B221" s="12"/>
      <c r="C221" s="12"/>
      <c r="D221" s="12"/>
      <c r="E221" s="12"/>
      <c r="F221" s="12"/>
      <c r="G221" s="12"/>
      <c r="H221" s="12"/>
      <c r="I221" s="12"/>
      <c r="J221" s="12"/>
      <c r="K221" s="12"/>
      <c r="L221" s="12"/>
      <c r="M221" s="12"/>
    </row>
    <row r="222" spans="2:13" ht="12.75">
      <c r="B222" s="12"/>
      <c r="C222" s="12"/>
      <c r="D222" s="12"/>
      <c r="E222" s="12"/>
      <c r="F222" s="12"/>
      <c r="G222" s="12"/>
      <c r="H222" s="12"/>
      <c r="I222" s="12"/>
      <c r="J222" s="12"/>
      <c r="K222" s="12"/>
      <c r="L222" s="12"/>
      <c r="M222" s="12"/>
    </row>
    <row r="223" spans="2:13" ht="12.75">
      <c r="B223" s="12"/>
      <c r="C223" s="12"/>
      <c r="D223" s="12"/>
      <c r="E223" s="12"/>
      <c r="F223" s="12"/>
      <c r="G223" s="12"/>
      <c r="H223" s="12"/>
      <c r="I223" s="12"/>
      <c r="J223" s="12"/>
      <c r="K223" s="12"/>
      <c r="L223" s="12"/>
      <c r="M223" s="12"/>
    </row>
    <row r="224" spans="2:13" ht="12.75">
      <c r="B224" s="12"/>
      <c r="C224" s="12"/>
      <c r="D224" s="12"/>
      <c r="E224" s="12"/>
      <c r="F224" s="12"/>
      <c r="G224" s="12"/>
      <c r="H224" s="12"/>
      <c r="I224" s="12"/>
      <c r="J224" s="12"/>
      <c r="K224" s="12"/>
      <c r="L224" s="12"/>
      <c r="M224" s="12"/>
    </row>
    <row r="225" spans="2:13" ht="12.75">
      <c r="B225" s="12"/>
      <c r="C225" s="12"/>
      <c r="D225" s="12"/>
      <c r="E225" s="12"/>
      <c r="F225" s="12"/>
      <c r="G225" s="12"/>
      <c r="H225" s="12"/>
      <c r="I225" s="12"/>
      <c r="J225" s="12"/>
      <c r="K225" s="12"/>
      <c r="L225" s="12"/>
      <c r="M225" s="12"/>
    </row>
    <row r="226" spans="2:13" ht="12.75">
      <c r="B226" s="12"/>
      <c r="C226" s="12"/>
      <c r="D226" s="12"/>
      <c r="E226" s="12"/>
      <c r="F226" s="12"/>
      <c r="G226" s="12"/>
      <c r="H226" s="12"/>
      <c r="I226" s="12"/>
      <c r="J226" s="12"/>
      <c r="K226" s="12"/>
      <c r="L226" s="12"/>
      <c r="M226" s="12"/>
    </row>
    <row r="227" spans="2:13" ht="12.75">
      <c r="B227" s="12"/>
      <c r="C227" s="12"/>
      <c r="D227" s="12"/>
      <c r="E227" s="12"/>
      <c r="F227" s="12"/>
      <c r="G227" s="12"/>
      <c r="H227" s="12"/>
      <c r="I227" s="12"/>
      <c r="J227" s="12"/>
      <c r="K227" s="12"/>
      <c r="L227" s="12"/>
      <c r="M227" s="12"/>
    </row>
    <row r="228" ht="12.75">
      <c r="M228" s="12"/>
    </row>
    <row r="229" ht="12.75">
      <c r="M229" s="12"/>
    </row>
    <row r="230" ht="12.75">
      <c r="M230" s="12"/>
    </row>
    <row r="231" ht="12.75">
      <c r="M231" s="12"/>
    </row>
    <row r="232" ht="12.75">
      <c r="M232" s="12"/>
    </row>
    <row r="233" ht="12.75">
      <c r="M233" s="12"/>
    </row>
    <row r="234" ht="12.75">
      <c r="M234" s="12"/>
    </row>
    <row r="235" ht="12.75">
      <c r="M235" s="12"/>
    </row>
    <row r="236" ht="12.75">
      <c r="M236" s="12"/>
    </row>
    <row r="237" ht="12.75">
      <c r="M237" s="12"/>
    </row>
    <row r="238" ht="12.75">
      <c r="M238" s="12"/>
    </row>
    <row r="239" ht="12.75">
      <c r="M239" s="12"/>
    </row>
  </sheetData>
  <mergeCells count="6">
    <mergeCell ref="A3:L3"/>
    <mergeCell ref="B5:B6"/>
    <mergeCell ref="C5:E5"/>
    <mergeCell ref="G5:H5"/>
    <mergeCell ref="J5:K5"/>
    <mergeCell ref="L5:L6"/>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scale="97" r:id="rId1"/>
</worksheet>
</file>

<file path=xl/worksheets/sheet20.xml><?xml version="1.0" encoding="utf-8"?>
<worksheet xmlns="http://schemas.openxmlformats.org/spreadsheetml/2006/main" xmlns:r="http://schemas.openxmlformats.org/officeDocument/2006/relationships">
  <sheetPr>
    <pageSetUpPr fitToPage="1"/>
  </sheetPr>
  <dimension ref="A1:AG246"/>
  <sheetViews>
    <sheetView workbookViewId="0" topLeftCell="A1">
      <pane xSplit="1" ySplit="5" topLeftCell="B20" activePane="bottomRight" state="frozen"/>
      <selection pane="topLeft" activeCell="A1" sqref="A1"/>
      <selection pane="topRight" activeCell="B1" sqref="B1"/>
      <selection pane="bottomLeft" activeCell="A9" sqref="A9"/>
      <selection pane="bottomRight" activeCell="A3" sqref="A3:S32"/>
    </sheetView>
  </sheetViews>
  <sheetFormatPr defaultColWidth="11.421875" defaultRowHeight="12.75"/>
  <cols>
    <col min="1" max="1" width="7.7109375" style="1" customWidth="1"/>
    <col min="2" max="2" width="9.7109375" style="1" customWidth="1"/>
    <col min="3" max="4" width="8.7109375" style="1" customWidth="1"/>
    <col min="5" max="5" width="7.7109375" style="1" customWidth="1"/>
    <col min="6" max="6" width="6.7109375" style="1" customWidth="1"/>
    <col min="7" max="7" width="8.7109375" style="1" customWidth="1"/>
    <col min="8" max="10" width="7.28125" style="1" customWidth="1"/>
    <col min="11" max="11" width="7.7109375" style="1" customWidth="1"/>
    <col min="12" max="13" width="7.28125" style="1" customWidth="1"/>
    <col min="14" max="19" width="6.7109375" style="1" customWidth="1"/>
    <col min="20" max="21" width="7.7109375" style="1" customWidth="1"/>
    <col min="22" max="27" width="9.7109375" style="1" customWidth="1"/>
    <col min="28" max="28" width="11.7109375" style="1" customWidth="1"/>
    <col min="29" max="29" width="9.7109375" style="1" customWidth="1"/>
    <col min="30" max="32" width="7.7109375" style="1" customWidth="1"/>
    <col min="33" max="16384" width="11.421875" style="1" customWidth="1"/>
  </cols>
  <sheetData>
    <row r="1" spans="3:19" ht="12.75">
      <c r="C1" s="599"/>
      <c r="D1" s="434"/>
      <c r="E1" s="2"/>
      <c r="F1" s="2"/>
      <c r="G1" s="2"/>
      <c r="H1" s="2"/>
      <c r="I1" s="2"/>
      <c r="J1" s="2"/>
      <c r="K1" s="2"/>
      <c r="L1" s="2"/>
      <c r="M1" s="2"/>
      <c r="N1" s="2"/>
      <c r="O1" s="2"/>
      <c r="P1" s="2"/>
      <c r="Q1" s="2"/>
      <c r="R1" s="2"/>
      <c r="S1" s="2"/>
    </row>
    <row r="2" ht="13.5" thickBot="1"/>
    <row r="3" spans="1:33" ht="19.5" customHeight="1" thickBot="1" thickTop="1">
      <c r="A3" s="628" t="s">
        <v>206</v>
      </c>
      <c r="B3" s="702"/>
      <c r="C3" s="629"/>
      <c r="D3" s="629"/>
      <c r="E3" s="629"/>
      <c r="F3" s="629"/>
      <c r="G3" s="629"/>
      <c r="H3" s="629"/>
      <c r="I3" s="629"/>
      <c r="J3" s="629"/>
      <c r="K3" s="629"/>
      <c r="L3" s="629"/>
      <c r="M3" s="629"/>
      <c r="N3" s="629"/>
      <c r="O3" s="629"/>
      <c r="P3" s="629"/>
      <c r="Q3" s="629"/>
      <c r="R3" s="629"/>
      <c r="S3" s="630"/>
      <c r="AD3" s="695" t="s">
        <v>163</v>
      </c>
      <c r="AE3" s="629"/>
      <c r="AF3" s="696"/>
      <c r="AG3" s="700" t="s">
        <v>139</v>
      </c>
    </row>
    <row r="4" spans="1:33" ht="9.75" customHeight="1" thickBot="1" thickTop="1">
      <c r="A4" s="29"/>
      <c r="B4" s="327"/>
      <c r="C4" s="30"/>
      <c r="D4" s="30"/>
      <c r="E4" s="30"/>
      <c r="F4" s="30"/>
      <c r="G4" s="30"/>
      <c r="H4" s="30"/>
      <c r="I4" s="30"/>
      <c r="J4" s="30"/>
      <c r="K4" s="30"/>
      <c r="L4" s="30"/>
      <c r="M4" s="30"/>
      <c r="N4" s="30"/>
      <c r="O4" s="30"/>
      <c r="P4" s="30"/>
      <c r="Q4" s="30"/>
      <c r="R4" s="30"/>
      <c r="S4" s="32"/>
      <c r="V4" s="362" t="s">
        <v>150</v>
      </c>
      <c r="W4" s="363" t="s">
        <v>147</v>
      </c>
      <c r="X4" s="363" t="s">
        <v>148</v>
      </c>
      <c r="Y4" s="363" t="s">
        <v>152</v>
      </c>
      <c r="Z4" s="364"/>
      <c r="AA4" s="364"/>
      <c r="AB4" s="365"/>
      <c r="AD4" s="697"/>
      <c r="AE4" s="698"/>
      <c r="AF4" s="699"/>
      <c r="AG4" s="701"/>
    </row>
    <row r="5" spans="1:33" ht="90" customHeight="1" thickTop="1">
      <c r="A5" s="377" t="s">
        <v>162</v>
      </c>
      <c r="B5" s="376" t="s">
        <v>326</v>
      </c>
      <c r="C5" s="376" t="s">
        <v>33</v>
      </c>
      <c r="D5" s="378" t="s">
        <v>161</v>
      </c>
      <c r="E5" s="177" t="s">
        <v>203</v>
      </c>
      <c r="F5" s="175" t="s">
        <v>142</v>
      </c>
      <c r="G5" s="374" t="s">
        <v>143</v>
      </c>
      <c r="H5" s="357" t="s">
        <v>144</v>
      </c>
      <c r="I5" s="357" t="s">
        <v>145</v>
      </c>
      <c r="J5" s="358" t="s">
        <v>146</v>
      </c>
      <c r="K5" s="375" t="s">
        <v>327</v>
      </c>
      <c r="L5" s="177" t="s">
        <v>158</v>
      </c>
      <c r="M5" s="177" t="s">
        <v>159</v>
      </c>
      <c r="N5" s="590" t="s">
        <v>183</v>
      </c>
      <c r="O5" s="591" t="s">
        <v>184</v>
      </c>
      <c r="P5" s="592" t="s">
        <v>140</v>
      </c>
      <c r="Q5" s="504" t="s">
        <v>34</v>
      </c>
      <c r="R5" s="395" t="s">
        <v>35</v>
      </c>
      <c r="S5" s="392" t="s">
        <v>36</v>
      </c>
      <c r="V5" s="366" t="s">
        <v>151</v>
      </c>
      <c r="W5" s="360" t="s">
        <v>149</v>
      </c>
      <c r="X5" s="360" t="s">
        <v>154</v>
      </c>
      <c r="Y5" s="360" t="s">
        <v>153</v>
      </c>
      <c r="Z5" s="360" t="s">
        <v>155</v>
      </c>
      <c r="AA5" s="360" t="s">
        <v>156</v>
      </c>
      <c r="AB5" s="367" t="s">
        <v>157</v>
      </c>
      <c r="AD5" s="384" t="s">
        <v>144</v>
      </c>
      <c r="AE5" s="357" t="s">
        <v>145</v>
      </c>
      <c r="AF5" s="358" t="s">
        <v>146</v>
      </c>
      <c r="AG5" s="701"/>
    </row>
    <row r="6" spans="1:33" ht="19.5" customHeight="1">
      <c r="A6" s="9">
        <v>2005</v>
      </c>
      <c r="B6" s="381">
        <f>C6+Q6</f>
        <v>7098.88</v>
      </c>
      <c r="C6" s="381">
        <f aca="true" t="shared" si="0" ref="C6:C11">D6+G6</f>
        <v>6335.6394780619985</v>
      </c>
      <c r="D6" s="202">
        <f aca="true" t="shared" si="1" ref="D6:D11">E6-F6</f>
        <v>3459.8164780619986</v>
      </c>
      <c r="E6" s="355">
        <f aca="true" t="shared" si="2" ref="E6:E11">AA6</f>
        <v>4323.653478061999</v>
      </c>
      <c r="F6" s="355">
        <v>863.8370000000001</v>
      </c>
      <c r="G6" s="64">
        <v>2875.823</v>
      </c>
      <c r="H6" s="355">
        <f aca="true" t="shared" si="3" ref="H6:H11">G6-I6-J6</f>
        <v>1121.2069999999997</v>
      </c>
      <c r="I6" s="355">
        <v>733.874</v>
      </c>
      <c r="J6" s="356">
        <v>1020.742</v>
      </c>
      <c r="K6" s="103">
        <f aca="true" t="shared" si="4" ref="K6:K11">L6+M6</f>
        <v>328.709722179</v>
      </c>
      <c r="L6" s="23">
        <f>'CN13'!G7</f>
        <v>105.048</v>
      </c>
      <c r="M6" s="23">
        <f>'CN15'!P8</f>
        <v>223.66172217899998</v>
      </c>
      <c r="N6" s="382">
        <f aca="true" t="shared" si="5" ref="N6:O11">K6/C6</f>
        <v>0.05188264315183992</v>
      </c>
      <c r="O6" s="24">
        <f t="shared" si="5"/>
        <v>0.030362304089274178</v>
      </c>
      <c r="P6" s="39">
        <f aca="true" t="shared" si="6" ref="P6:P11">M6/G6</f>
        <v>0.07777311822702579</v>
      </c>
      <c r="Q6" s="393">
        <f aca="true" t="shared" si="7" ref="Q6:Q11">AB6</f>
        <v>763.2405219380016</v>
      </c>
      <c r="R6" s="217">
        <f aca="true" t="shared" si="8" ref="R6:R11">N6*Q6</f>
        <v>39.59893563873339</v>
      </c>
      <c r="S6" s="161">
        <f>R6/'CN2'!G7</f>
        <v>0.4066517656835567</v>
      </c>
      <c r="T6" s="27"/>
      <c r="U6" s="27"/>
      <c r="V6" s="368">
        <v>5086.894</v>
      </c>
      <c r="W6" s="359">
        <v>2509.823</v>
      </c>
      <c r="X6" s="359">
        <v>2312.843</v>
      </c>
      <c r="Y6" s="359">
        <v>2182.067</v>
      </c>
      <c r="Z6" s="369">
        <f aca="true" t="shared" si="9" ref="Z6:Z11">Y6*X6/W6</f>
        <v>2010.810478061999</v>
      </c>
      <c r="AA6" s="369">
        <f aca="true" t="shared" si="10" ref="AA6:AA11">X6+Z6</f>
        <v>4323.653478061999</v>
      </c>
      <c r="AB6" s="370">
        <f aca="true" t="shared" si="11" ref="AB6:AB11">V6-AA6</f>
        <v>763.2405219380016</v>
      </c>
      <c r="AD6" s="237">
        <f>'CN15'!J8/'CN18'!H6</f>
        <v>0.029940055672146183</v>
      </c>
      <c r="AE6" s="25">
        <f>'CN15'!K8/'CN18'!I6</f>
        <v>0.0860733586419467</v>
      </c>
      <c r="AF6" s="25">
        <f>'CN15'!L8/'CN18'!J6</f>
        <v>0.03751878535418352</v>
      </c>
      <c r="AG6" s="39">
        <f>('CN15'!P8-'CN15'!J8)/('CN18'!G6-'CN18'!H6)</f>
        <v>0.10833864627872991</v>
      </c>
    </row>
    <row r="7" spans="1:33" ht="19.5" customHeight="1">
      <c r="A7" s="9">
        <f>A6+1</f>
        <v>2006</v>
      </c>
      <c r="B7" s="381">
        <f aca="true" t="shared" si="12" ref="B7:B13">C7+Q7</f>
        <v>8049.819</v>
      </c>
      <c r="C7" s="381">
        <f t="shared" si="0"/>
        <v>7194.020967576824</v>
      </c>
      <c r="D7" s="202">
        <f t="shared" si="1"/>
        <v>4083.8889675768232</v>
      </c>
      <c r="E7" s="355">
        <f t="shared" si="2"/>
        <v>5054.5419675768235</v>
      </c>
      <c r="F7" s="355">
        <v>970.653</v>
      </c>
      <c r="G7" s="64">
        <v>3110.132</v>
      </c>
      <c r="H7" s="355">
        <f t="shared" si="3"/>
        <v>1164.4470000000001</v>
      </c>
      <c r="I7" s="355">
        <v>815.424</v>
      </c>
      <c r="J7" s="356">
        <v>1130.261</v>
      </c>
      <c r="K7" s="103">
        <f t="shared" si="4"/>
        <v>353.70654655000004</v>
      </c>
      <c r="L7" s="23">
        <f>'CN13'!G8</f>
        <v>106.93100000000001</v>
      </c>
      <c r="M7" s="23">
        <f>'CN15'!P9</f>
        <v>246.77554655000003</v>
      </c>
      <c r="N7" s="382">
        <f t="shared" si="5"/>
        <v>0.049166738343430175</v>
      </c>
      <c r="O7" s="24">
        <f t="shared" si="5"/>
        <v>0.026183620771513667</v>
      </c>
      <c r="P7" s="39">
        <f t="shared" si="6"/>
        <v>0.07934568261089883</v>
      </c>
      <c r="Q7" s="393">
        <f t="shared" si="7"/>
        <v>855.7980324231767</v>
      </c>
      <c r="R7" s="217">
        <f t="shared" si="8"/>
        <v>42.0767979349727</v>
      </c>
      <c r="S7" s="161">
        <f>R7/'CN2'!G8</f>
        <v>0.4149671944354335</v>
      </c>
      <c r="T7" s="27"/>
      <c r="U7" s="27"/>
      <c r="V7" s="368">
        <v>5910.34</v>
      </c>
      <c r="W7" s="359">
        <v>2725.427</v>
      </c>
      <c r="X7" s="359">
        <v>2521.227</v>
      </c>
      <c r="Y7" s="359">
        <v>2738.494</v>
      </c>
      <c r="Z7" s="369">
        <f t="shared" si="9"/>
        <v>2533.3149675768236</v>
      </c>
      <c r="AA7" s="369">
        <f t="shared" si="10"/>
        <v>5054.5419675768235</v>
      </c>
      <c r="AB7" s="370">
        <f t="shared" si="11"/>
        <v>855.7980324231767</v>
      </c>
      <c r="AD7" s="237">
        <f>'CN15'!J9/'CN18'!H7</f>
        <v>0.035391048283004725</v>
      </c>
      <c r="AE7" s="25">
        <f>'CN15'!K9/'CN18'!I7</f>
        <v>0.0781801860136567</v>
      </c>
      <c r="AF7" s="25">
        <f>'CN15'!L9/'CN18'!J7</f>
        <v>0.03713213142805069</v>
      </c>
      <c r="AG7" s="39">
        <f>('CN15'!P9-'CN15'!J9)/('CN18'!G7-'CN18'!H7)</f>
        <v>0.10565150399473708</v>
      </c>
    </row>
    <row r="8" spans="1:33" ht="19.5" customHeight="1">
      <c r="A8" s="9">
        <f>A7+1</f>
        <v>2007</v>
      </c>
      <c r="B8" s="381">
        <f t="shared" si="12"/>
        <v>8927.247</v>
      </c>
      <c r="C8" s="381">
        <f t="shared" si="0"/>
        <v>8010.61820964761</v>
      </c>
      <c r="D8" s="202">
        <f t="shared" si="1"/>
        <v>4584.2922096476095</v>
      </c>
      <c r="E8" s="355">
        <f t="shared" si="2"/>
        <v>5659.42220964761</v>
      </c>
      <c r="F8" s="355">
        <v>1075.13</v>
      </c>
      <c r="G8" s="64">
        <v>3426.3260000000005</v>
      </c>
      <c r="H8" s="355">
        <f t="shared" si="3"/>
        <v>1202.5200000000007</v>
      </c>
      <c r="I8" s="355">
        <v>960.716</v>
      </c>
      <c r="J8" s="356">
        <v>1263.09</v>
      </c>
      <c r="K8" s="103">
        <f t="shared" si="4"/>
        <v>388.207553007</v>
      </c>
      <c r="L8" s="23">
        <f>'CN13'!G9</f>
        <v>107.65799999999999</v>
      </c>
      <c r="M8" s="23">
        <f>'CN15'!P10</f>
        <v>280.549553007</v>
      </c>
      <c r="N8" s="382">
        <f t="shared" si="5"/>
        <v>0.04846162216786979</v>
      </c>
      <c r="O8" s="24">
        <f t="shared" si="5"/>
        <v>0.02348410508680806</v>
      </c>
      <c r="P8" s="39">
        <f t="shared" si="6"/>
        <v>0.08188057791552816</v>
      </c>
      <c r="Q8" s="393">
        <f t="shared" si="7"/>
        <v>916.6287903523908</v>
      </c>
      <c r="R8" s="217">
        <f t="shared" si="8"/>
        <v>44.42131810624909</v>
      </c>
      <c r="S8" s="161">
        <f>R8/'CN2'!G9</f>
        <v>0.4206444713336656</v>
      </c>
      <c r="T8" s="27"/>
      <c r="U8" s="27"/>
      <c r="V8" s="368">
        <v>6576.051</v>
      </c>
      <c r="W8" s="359">
        <v>2897.505</v>
      </c>
      <c r="X8" s="359">
        <v>2686.977</v>
      </c>
      <c r="Y8" s="359">
        <v>3205.34</v>
      </c>
      <c r="Z8" s="369">
        <f t="shared" si="9"/>
        <v>2972.44520964761</v>
      </c>
      <c r="AA8" s="369">
        <f t="shared" si="10"/>
        <v>5659.42220964761</v>
      </c>
      <c r="AB8" s="370">
        <f t="shared" si="11"/>
        <v>916.6287903523908</v>
      </c>
      <c r="AD8" s="237">
        <f>'CN15'!J10/'CN18'!H8</f>
        <v>0.04157020257459333</v>
      </c>
      <c r="AE8" s="25">
        <f>'CN15'!K10/'CN18'!I8</f>
        <v>0.07151853409332207</v>
      </c>
      <c r="AF8" s="25">
        <f>'CN15'!L10/'CN18'!J8</f>
        <v>0.03533873279022081</v>
      </c>
      <c r="AG8" s="39">
        <f>('CN15'!P10-'CN15'!J10)/('CN18'!G8-'CN18'!H8)</f>
        <v>0.10367835728791092</v>
      </c>
    </row>
    <row r="9" spans="1:33" ht="19.5" customHeight="1">
      <c r="A9" s="9">
        <v>2008</v>
      </c>
      <c r="B9" s="381">
        <f t="shared" si="12"/>
        <v>9546.976999999999</v>
      </c>
      <c r="C9" s="381">
        <f t="shared" si="0"/>
        <v>8619.323581312947</v>
      </c>
      <c r="D9" s="202">
        <f t="shared" si="1"/>
        <v>4936.794581312947</v>
      </c>
      <c r="E9" s="355">
        <f t="shared" si="2"/>
        <v>6111.629581312947</v>
      </c>
      <c r="F9" s="355">
        <v>1174.835</v>
      </c>
      <c r="G9" s="64">
        <v>3682.5290000000005</v>
      </c>
      <c r="H9" s="355">
        <f t="shared" si="3"/>
        <v>1257.6330000000005</v>
      </c>
      <c r="I9" s="355">
        <v>1066.904</v>
      </c>
      <c r="J9" s="356">
        <v>1357.992</v>
      </c>
      <c r="K9" s="103">
        <f t="shared" si="4"/>
        <v>382.333057746</v>
      </c>
      <c r="L9" s="23">
        <f>'CN13'!G10</f>
        <v>103.80199999999999</v>
      </c>
      <c r="M9" s="23">
        <f>'CN15'!P11</f>
        <v>278.531057746</v>
      </c>
      <c r="N9" s="382">
        <f t="shared" si="5"/>
        <v>0.04435766381655679</v>
      </c>
      <c r="O9" s="24">
        <f t="shared" si="5"/>
        <v>0.021026193877484306</v>
      </c>
      <c r="P9" s="39">
        <f t="shared" si="6"/>
        <v>0.07563580836593546</v>
      </c>
      <c r="Q9" s="393">
        <f t="shared" si="7"/>
        <v>927.6534186870531</v>
      </c>
      <c r="R9" s="217">
        <f t="shared" si="8"/>
        <v>41.14853848439991</v>
      </c>
      <c r="S9" s="161">
        <f>R9/'CN2'!G10</f>
        <v>0.3854483488773351</v>
      </c>
      <c r="T9" s="27"/>
      <c r="U9" s="27"/>
      <c r="V9" s="368">
        <v>7039.283</v>
      </c>
      <c r="W9" s="359">
        <v>3163.174</v>
      </c>
      <c r="X9" s="359">
        <v>2944.227</v>
      </c>
      <c r="Y9" s="359">
        <v>3402.946</v>
      </c>
      <c r="Z9" s="369">
        <f t="shared" si="9"/>
        <v>3167.402581312947</v>
      </c>
      <c r="AA9" s="369">
        <f t="shared" si="10"/>
        <v>6111.629581312947</v>
      </c>
      <c r="AB9" s="370">
        <f t="shared" si="11"/>
        <v>927.6534186870531</v>
      </c>
      <c r="AD9" s="237">
        <f>'CN15'!J11/'CN18'!H9</f>
        <v>0.047924155934203364</v>
      </c>
      <c r="AE9" s="25">
        <f>'CN15'!K11/'CN18'!I9</f>
        <v>0.06714943425087917</v>
      </c>
      <c r="AF9" s="25">
        <f>'CN15'!L11/'CN18'!J9</f>
        <v>0.03421964194192602</v>
      </c>
      <c r="AG9" s="39">
        <f>('CN15'!P11-'CN15'!J11)/('CN18'!G9-'CN18'!H9)</f>
        <v>0.0900080076613595</v>
      </c>
    </row>
    <row r="10" spans="1:33" ht="19.5" customHeight="1">
      <c r="A10" s="9">
        <v>2009</v>
      </c>
      <c r="B10" s="381">
        <f t="shared" si="12"/>
        <v>9184.257999999998</v>
      </c>
      <c r="C10" s="381">
        <f t="shared" si="0"/>
        <v>8298.565859642387</v>
      </c>
      <c r="D10" s="202">
        <f t="shared" si="1"/>
        <v>4818.694859642388</v>
      </c>
      <c r="E10" s="355">
        <f t="shared" si="2"/>
        <v>6054.793859642388</v>
      </c>
      <c r="F10" s="355">
        <v>1236.0990000000002</v>
      </c>
      <c r="G10" s="64">
        <v>3479.8709999999996</v>
      </c>
      <c r="H10" s="355">
        <f t="shared" si="3"/>
        <v>1327.898</v>
      </c>
      <c r="I10" s="355">
        <v>784.345</v>
      </c>
      <c r="J10" s="356">
        <v>1367.628</v>
      </c>
      <c r="K10" s="103">
        <f t="shared" si="4"/>
        <v>341.88599999999997</v>
      </c>
      <c r="L10" s="23">
        <f>'CN13'!G11</f>
        <v>117.076</v>
      </c>
      <c r="M10" s="23">
        <f>'CN15'!P12</f>
        <v>224.80999999999995</v>
      </c>
      <c r="N10" s="382">
        <f t="shared" si="5"/>
        <v>0.04119820289222034</v>
      </c>
      <c r="O10" s="24">
        <f t="shared" si="5"/>
        <v>0.024296205385515655</v>
      </c>
      <c r="P10" s="39">
        <f t="shared" si="6"/>
        <v>0.06460296947789156</v>
      </c>
      <c r="Q10" s="393">
        <f t="shared" si="7"/>
        <v>885.6921403576116</v>
      </c>
      <c r="R10" s="217">
        <f t="shared" si="8"/>
        <v>36.48892449849778</v>
      </c>
      <c r="S10" s="161">
        <f>R10/'CN2'!G11</f>
        <v>0.3571602961757349</v>
      </c>
      <c r="T10" s="27"/>
      <c r="U10" s="27"/>
      <c r="V10" s="368">
        <v>6940.486</v>
      </c>
      <c r="W10" s="359">
        <v>3303.077</v>
      </c>
      <c r="X10" s="359">
        <v>3080.102</v>
      </c>
      <c r="Y10" s="359">
        <v>3190.036</v>
      </c>
      <c r="Z10" s="369">
        <f t="shared" si="9"/>
        <v>2974.691859642388</v>
      </c>
      <c r="AA10" s="369">
        <f t="shared" si="10"/>
        <v>6054.793859642388</v>
      </c>
      <c r="AB10" s="370">
        <f t="shared" si="11"/>
        <v>885.6921403576116</v>
      </c>
      <c r="AD10" s="237">
        <f>'CN15'!J12/'CN18'!H10</f>
        <v>0.03133825037766456</v>
      </c>
      <c r="AE10" s="25">
        <f>'CN15'!K12/'CN18'!I10</f>
        <v>0.09010575703293831</v>
      </c>
      <c r="AF10" s="25">
        <f>'CN15'!L12/'CN18'!J10</f>
        <v>0.03615968669842969</v>
      </c>
      <c r="AG10" s="39">
        <f>('CN15'!P12-'CN15'!J12)/('CN18'!G10-'CN18'!H10)</f>
        <v>0.08512932086043828</v>
      </c>
    </row>
    <row r="11" spans="1:33" ht="19.5" customHeight="1" thickBot="1">
      <c r="A11" s="10">
        <v>2010</v>
      </c>
      <c r="B11" s="292">
        <f t="shared" si="12"/>
        <v>9194.897</v>
      </c>
      <c r="C11" s="292">
        <f t="shared" si="0"/>
        <v>8357.23681183183</v>
      </c>
      <c r="D11" s="192">
        <f t="shared" si="1"/>
        <v>4593.6718118318295</v>
      </c>
      <c r="E11" s="379">
        <f t="shared" si="2"/>
        <v>5895.4218118318295</v>
      </c>
      <c r="F11" s="379">
        <v>1301.75</v>
      </c>
      <c r="G11" s="203">
        <v>3763.565</v>
      </c>
      <c r="H11" s="379">
        <f t="shared" si="3"/>
        <v>1394.2179999999998</v>
      </c>
      <c r="I11" s="379">
        <v>884.441</v>
      </c>
      <c r="J11" s="380">
        <v>1484.906</v>
      </c>
      <c r="K11" s="246">
        <f t="shared" si="4"/>
        <v>364.1358629999999</v>
      </c>
      <c r="L11" s="230">
        <f>'CN13'!G12</f>
        <v>121.72651599999996</v>
      </c>
      <c r="M11" s="230">
        <f>'CN15'!P13</f>
        <v>242.40934699999997</v>
      </c>
      <c r="N11" s="383">
        <f t="shared" si="5"/>
        <v>0.04357132281862247</v>
      </c>
      <c r="O11" s="43">
        <f t="shared" si="5"/>
        <v>0.026498740220507567</v>
      </c>
      <c r="P11" s="45">
        <f t="shared" si="6"/>
        <v>0.06440950189514462</v>
      </c>
      <c r="Q11" s="394">
        <f t="shared" si="7"/>
        <v>837.6601881681709</v>
      </c>
      <c r="R11" s="219">
        <f t="shared" si="8"/>
        <v>36.49796247098342</v>
      </c>
      <c r="S11" s="344">
        <f>R11/'CN2'!G12</f>
        <v>0.3519692231632924</v>
      </c>
      <c r="T11" s="8"/>
      <c r="U11" s="8"/>
      <c r="V11" s="371">
        <v>6733.082</v>
      </c>
      <c r="W11" s="361">
        <v>3361.323</v>
      </c>
      <c r="X11" s="361">
        <v>3142.676</v>
      </c>
      <c r="Y11" s="361">
        <v>2944.264</v>
      </c>
      <c r="Z11" s="372">
        <f t="shared" si="9"/>
        <v>2752.7458118318295</v>
      </c>
      <c r="AA11" s="372">
        <f t="shared" si="10"/>
        <v>5895.4218118318295</v>
      </c>
      <c r="AB11" s="373">
        <f t="shared" si="11"/>
        <v>837.6601881681709</v>
      </c>
      <c r="AD11" s="243">
        <f>'CN15'!J13/'CN18'!H11</f>
        <v>0.030159353860193677</v>
      </c>
      <c r="AE11" s="26">
        <f>'CN15'!K13/'CN18'!I11</f>
        <v>0.08074284738026553</v>
      </c>
      <c r="AF11" s="26">
        <f>'CN15'!L13/'CN18'!J11</f>
        <v>0.03365169437303788</v>
      </c>
      <c r="AG11" s="45">
        <f>('CN15'!P13-'CN15'!J13)/('CN18'!G11-'CN18'!H11)</f>
        <v>0.08456365107337525</v>
      </c>
    </row>
    <row r="12" spans="1:33" ht="19.5" customHeight="1" thickTop="1">
      <c r="A12" s="396">
        <v>2011</v>
      </c>
      <c r="B12" s="476">
        <f t="shared" si="12"/>
        <v>9470.743910000001</v>
      </c>
      <c r="C12" s="476">
        <f>D12+G12</f>
        <v>8607.953916186785</v>
      </c>
      <c r="D12" s="400">
        <f>E12-F12</f>
        <v>4731.481966186785</v>
      </c>
      <c r="E12" s="499">
        <f aca="true" t="shared" si="13" ref="E12:G13">E11*(1+E31)</f>
        <v>6072.284466186785</v>
      </c>
      <c r="F12" s="499">
        <f t="shared" si="13"/>
        <v>1340.8025</v>
      </c>
      <c r="G12" s="486">
        <f t="shared" si="13"/>
        <v>3876.47195</v>
      </c>
      <c r="H12" s="499">
        <f>G12-I12-J12</f>
        <v>1436.0445400000003</v>
      </c>
      <c r="I12" s="499">
        <f>I11*(1+I31)</f>
        <v>910.97423</v>
      </c>
      <c r="J12" s="500">
        <f>J11*(1+J31)</f>
        <v>1529.45318</v>
      </c>
      <c r="K12" s="473">
        <f>L12+M12</f>
        <v>389.2091554299999</v>
      </c>
      <c r="L12" s="397">
        <f>'CN13'!G13</f>
        <v>127.83125261999994</v>
      </c>
      <c r="M12" s="397">
        <f>'CN15'!P14</f>
        <v>261.37790280999997</v>
      </c>
      <c r="N12" s="501">
        <f>K12/C12</f>
        <v>0.0452150603058078</v>
      </c>
      <c r="O12" s="424">
        <f>L12/D12</f>
        <v>0.02701716999737869</v>
      </c>
      <c r="P12" s="422">
        <f>M12/G12</f>
        <v>0.0674267494209522</v>
      </c>
      <c r="Q12" s="502">
        <f>Q11*(1+Q31)</f>
        <v>862.789993813216</v>
      </c>
      <c r="R12" s="414">
        <f>N12*Q12</f>
        <v>39.0111016015121</v>
      </c>
      <c r="S12" s="503">
        <f>R12/'CN2'!G13</f>
        <v>0.3695528071033274</v>
      </c>
      <c r="T12" s="8"/>
      <c r="U12" s="8"/>
      <c r="V12" s="359"/>
      <c r="W12" s="359"/>
      <c r="X12" s="359"/>
      <c r="Y12" s="359"/>
      <c r="Z12" s="369"/>
      <c r="AA12" s="369"/>
      <c r="AB12" s="369"/>
      <c r="AD12" s="423">
        <f>'CN15'!J14/'CN18'!H12</f>
        <v>0.03023882023770519</v>
      </c>
      <c r="AE12" s="464">
        <f>'CN15'!K14/'CN18'!I12</f>
        <v>0.08095559535958297</v>
      </c>
      <c r="AF12" s="464">
        <f>'CN15'!L14/'CN18'!J12</f>
        <v>0.033740362660208315</v>
      </c>
      <c r="AG12" s="422">
        <f>('CN15'!P14-'CN15'!J14)/('CN18'!G12-'CN18'!H12)</f>
        <v>0.08930960585777141</v>
      </c>
    </row>
    <row r="13" spans="1:33" ht="19.5" customHeight="1" thickBot="1">
      <c r="A13" s="10">
        <v>2012</v>
      </c>
      <c r="B13" s="594">
        <f t="shared" si="12"/>
        <v>9754.8662273</v>
      </c>
      <c r="C13" s="292">
        <f>D13+G13</f>
        <v>8866.192533672389</v>
      </c>
      <c r="D13" s="192">
        <f>E13-F13</f>
        <v>4873.426425172389</v>
      </c>
      <c r="E13" s="379">
        <f t="shared" si="13"/>
        <v>6254.453000172389</v>
      </c>
      <c r="F13" s="379">
        <f t="shared" si="13"/>
        <v>1381.026575</v>
      </c>
      <c r="G13" s="203">
        <f t="shared" si="13"/>
        <v>3992.7661085000004</v>
      </c>
      <c r="H13" s="379">
        <f>G13-I13-J13</f>
        <v>1479.1258762000002</v>
      </c>
      <c r="I13" s="379">
        <f>I12*(1+I32)</f>
        <v>938.3034569</v>
      </c>
      <c r="J13" s="380">
        <f>J12*(1+J32)</f>
        <v>1575.3367754</v>
      </c>
      <c r="K13" s="246">
        <f>L13+M13</f>
        <v>400.8854300928999</v>
      </c>
      <c r="L13" s="230">
        <f>'CN13'!G14</f>
        <v>131.66619019859996</v>
      </c>
      <c r="M13" s="230">
        <f>'CN15'!P15</f>
        <v>269.21923989429996</v>
      </c>
      <c r="N13" s="383">
        <f>K13/C13</f>
        <v>0.045215060305807804</v>
      </c>
      <c r="O13" s="43">
        <f>L13/D13</f>
        <v>0.027017169997378694</v>
      </c>
      <c r="P13" s="45">
        <f>M13/G13</f>
        <v>0.0674267494209522</v>
      </c>
      <c r="Q13" s="505">
        <f>Q12*(1+Q32)</f>
        <v>888.6736936276126</v>
      </c>
      <c r="R13" s="219">
        <f>N13*Q13</f>
        <v>40.181434649557474</v>
      </c>
      <c r="S13" s="344">
        <f>R13/'CN2'!G14</f>
        <v>0.36955280710332744</v>
      </c>
      <c r="T13" s="8"/>
      <c r="U13" s="8"/>
      <c r="V13" s="359"/>
      <c r="W13" s="359"/>
      <c r="X13" s="359"/>
      <c r="Y13" s="359"/>
      <c r="Z13" s="369"/>
      <c r="AA13" s="369"/>
      <c r="AB13" s="369"/>
      <c r="AD13" s="243">
        <f>'CN15'!J15/'CN18'!H13</f>
        <v>0.030238820237705185</v>
      </c>
      <c r="AE13" s="26">
        <f>'CN15'!K15/'CN18'!I13</f>
        <v>0.08095559535958295</v>
      </c>
      <c r="AF13" s="26">
        <f>'CN15'!L15/'CN18'!J13</f>
        <v>0.0337403626602083</v>
      </c>
      <c r="AG13" s="45">
        <f>('CN15'!P15-'CN15'!J15)/('CN18'!G13-'CN18'!H13)</f>
        <v>0.08930960585777141</v>
      </c>
    </row>
    <row r="14" spans="3:22" ht="14.25" thickBot="1" thickTop="1">
      <c r="C14" s="12"/>
      <c r="D14" s="12"/>
      <c r="E14" s="12"/>
      <c r="F14" s="12"/>
      <c r="G14" s="12"/>
      <c r="H14" s="12"/>
      <c r="I14" s="12"/>
      <c r="J14" s="12"/>
      <c r="K14" s="12"/>
      <c r="L14" s="12"/>
      <c r="M14" s="12"/>
      <c r="N14" s="12"/>
      <c r="O14" s="12"/>
      <c r="P14" s="12"/>
      <c r="Q14" s="12"/>
      <c r="R14" s="12"/>
      <c r="S14" s="12"/>
      <c r="T14" s="8"/>
      <c r="U14" s="8"/>
      <c r="V14" s="8"/>
    </row>
    <row r="15" spans="1:22" ht="13.5" thickTop="1">
      <c r="A15" s="603" t="s">
        <v>160</v>
      </c>
      <c r="B15" s="705"/>
      <c r="C15" s="604"/>
      <c r="D15" s="604"/>
      <c r="E15" s="604"/>
      <c r="F15" s="604"/>
      <c r="G15" s="604"/>
      <c r="H15" s="604"/>
      <c r="I15" s="604"/>
      <c r="J15" s="604"/>
      <c r="K15" s="604"/>
      <c r="L15" s="604"/>
      <c r="M15" s="604"/>
      <c r="N15" s="604"/>
      <c r="O15" s="604"/>
      <c r="P15" s="604"/>
      <c r="Q15" s="604"/>
      <c r="R15" s="604"/>
      <c r="S15" s="605"/>
      <c r="T15" s="8"/>
      <c r="U15" s="8"/>
      <c r="V15" s="8"/>
    </row>
    <row r="16" spans="1:22" ht="13.5" thickBot="1">
      <c r="A16" s="601"/>
      <c r="B16" s="636"/>
      <c r="C16" s="636"/>
      <c r="D16" s="636"/>
      <c r="E16" s="636"/>
      <c r="F16" s="636"/>
      <c r="G16" s="636"/>
      <c r="H16" s="636"/>
      <c r="I16" s="636"/>
      <c r="J16" s="636"/>
      <c r="K16" s="636"/>
      <c r="L16" s="636"/>
      <c r="M16" s="636"/>
      <c r="N16" s="636"/>
      <c r="O16" s="636"/>
      <c r="P16" s="636"/>
      <c r="Q16" s="636"/>
      <c r="R16" s="636"/>
      <c r="S16" s="637"/>
      <c r="T16" s="8"/>
      <c r="U16" s="8"/>
      <c r="V16" s="8"/>
    </row>
    <row r="17" spans="1:22" ht="13.5" thickTop="1">
      <c r="A17" s="706" t="s">
        <v>141</v>
      </c>
      <c r="B17" s="707"/>
      <c r="C17" s="604"/>
      <c r="D17" s="604"/>
      <c r="E17" s="604"/>
      <c r="F17" s="604"/>
      <c r="G17" s="604"/>
      <c r="H17" s="604"/>
      <c r="I17" s="604"/>
      <c r="J17" s="604"/>
      <c r="K17" s="604"/>
      <c r="L17" s="604"/>
      <c r="M17" s="604"/>
      <c r="N17" s="604"/>
      <c r="O17" s="604"/>
      <c r="P17" s="604"/>
      <c r="Q17" s="604"/>
      <c r="R17" s="604"/>
      <c r="S17" s="605"/>
      <c r="T17" s="8"/>
      <c r="U17" s="8"/>
      <c r="V17" s="8"/>
    </row>
    <row r="18" spans="1:22" ht="12.75">
      <c r="A18" s="606"/>
      <c r="B18" s="607"/>
      <c r="C18" s="607"/>
      <c r="D18" s="607"/>
      <c r="E18" s="607"/>
      <c r="F18" s="607"/>
      <c r="G18" s="607"/>
      <c r="H18" s="607"/>
      <c r="I18" s="607"/>
      <c r="J18" s="607"/>
      <c r="K18" s="607"/>
      <c r="L18" s="607"/>
      <c r="M18" s="607"/>
      <c r="N18" s="607"/>
      <c r="O18" s="607"/>
      <c r="P18" s="607"/>
      <c r="Q18" s="607"/>
      <c r="R18" s="607"/>
      <c r="S18" s="608"/>
      <c r="T18" s="8"/>
      <c r="U18" s="8"/>
      <c r="V18" s="8"/>
    </row>
    <row r="19" spans="1:22" ht="12.75">
      <c r="A19" s="606"/>
      <c r="B19" s="607"/>
      <c r="C19" s="607"/>
      <c r="D19" s="607"/>
      <c r="E19" s="607"/>
      <c r="F19" s="607"/>
      <c r="G19" s="607"/>
      <c r="H19" s="607"/>
      <c r="I19" s="607"/>
      <c r="J19" s="607"/>
      <c r="K19" s="607"/>
      <c r="L19" s="607"/>
      <c r="M19" s="607"/>
      <c r="N19" s="607"/>
      <c r="O19" s="607"/>
      <c r="P19" s="607"/>
      <c r="Q19" s="607"/>
      <c r="R19" s="607"/>
      <c r="S19" s="608"/>
      <c r="T19" s="8"/>
      <c r="U19" s="8"/>
      <c r="V19" s="8"/>
    </row>
    <row r="20" spans="1:22" ht="12.75">
      <c r="A20" s="606"/>
      <c r="B20" s="607"/>
      <c r="C20" s="607"/>
      <c r="D20" s="607"/>
      <c r="E20" s="607"/>
      <c r="F20" s="607"/>
      <c r="G20" s="607"/>
      <c r="H20" s="607"/>
      <c r="I20" s="607"/>
      <c r="J20" s="607"/>
      <c r="K20" s="607"/>
      <c r="L20" s="607"/>
      <c r="M20" s="607"/>
      <c r="N20" s="607"/>
      <c r="O20" s="607"/>
      <c r="P20" s="607"/>
      <c r="Q20" s="607"/>
      <c r="R20" s="607"/>
      <c r="S20" s="608"/>
      <c r="T20" s="8"/>
      <c r="U20" s="8"/>
      <c r="V20" s="8"/>
    </row>
    <row r="21" spans="1:22" ht="12.75">
      <c r="A21" s="606"/>
      <c r="B21" s="607"/>
      <c r="C21" s="607"/>
      <c r="D21" s="607"/>
      <c r="E21" s="607"/>
      <c r="F21" s="607"/>
      <c r="G21" s="607"/>
      <c r="H21" s="607"/>
      <c r="I21" s="607"/>
      <c r="J21" s="607"/>
      <c r="K21" s="607"/>
      <c r="L21" s="607"/>
      <c r="M21" s="607"/>
      <c r="N21" s="607"/>
      <c r="O21" s="607"/>
      <c r="P21" s="607"/>
      <c r="Q21" s="607"/>
      <c r="R21" s="607"/>
      <c r="S21" s="608"/>
      <c r="T21" s="8"/>
      <c r="U21" s="8"/>
      <c r="V21" s="8"/>
    </row>
    <row r="22" spans="1:22" ht="12.75">
      <c r="A22" s="606"/>
      <c r="B22" s="607"/>
      <c r="C22" s="607"/>
      <c r="D22" s="607"/>
      <c r="E22" s="607"/>
      <c r="F22" s="607"/>
      <c r="G22" s="607"/>
      <c r="H22" s="607"/>
      <c r="I22" s="607"/>
      <c r="J22" s="607"/>
      <c r="K22" s="607"/>
      <c r="L22" s="607"/>
      <c r="M22" s="607"/>
      <c r="N22" s="607"/>
      <c r="O22" s="607"/>
      <c r="P22" s="607"/>
      <c r="Q22" s="607"/>
      <c r="R22" s="607"/>
      <c r="S22" s="608"/>
      <c r="T22" s="8"/>
      <c r="U22" s="8"/>
      <c r="V22" s="8"/>
    </row>
    <row r="23" spans="1:22" ht="12.75">
      <c r="A23" s="672" t="s">
        <v>204</v>
      </c>
      <c r="B23" s="703"/>
      <c r="C23" s="607"/>
      <c r="D23" s="607"/>
      <c r="E23" s="607"/>
      <c r="F23" s="607"/>
      <c r="G23" s="607"/>
      <c r="H23" s="607"/>
      <c r="I23" s="607"/>
      <c r="J23" s="607"/>
      <c r="K23" s="607"/>
      <c r="L23" s="607"/>
      <c r="M23" s="607"/>
      <c r="N23" s="607"/>
      <c r="O23" s="607"/>
      <c r="P23" s="607"/>
      <c r="Q23" s="607"/>
      <c r="R23" s="607"/>
      <c r="S23" s="608"/>
      <c r="T23" s="8"/>
      <c r="U23" s="8"/>
      <c r="V23" s="8"/>
    </row>
    <row r="24" spans="1:22" ht="12.75">
      <c r="A24" s="672"/>
      <c r="B24" s="703"/>
      <c r="C24" s="607"/>
      <c r="D24" s="607"/>
      <c r="E24" s="607"/>
      <c r="F24" s="607"/>
      <c r="G24" s="607"/>
      <c r="H24" s="607"/>
      <c r="I24" s="607"/>
      <c r="J24" s="607"/>
      <c r="K24" s="607"/>
      <c r="L24" s="607"/>
      <c r="M24" s="607"/>
      <c r="N24" s="607"/>
      <c r="O24" s="607"/>
      <c r="P24" s="607"/>
      <c r="Q24" s="607"/>
      <c r="R24" s="607"/>
      <c r="S24" s="608"/>
      <c r="T24" s="8"/>
      <c r="U24" s="8"/>
      <c r="V24" s="8"/>
    </row>
    <row r="25" spans="1:22" ht="12.75">
      <c r="A25" s="672"/>
      <c r="B25" s="703"/>
      <c r="C25" s="607"/>
      <c r="D25" s="607"/>
      <c r="E25" s="607"/>
      <c r="F25" s="607"/>
      <c r="G25" s="607"/>
      <c r="H25" s="607"/>
      <c r="I25" s="607"/>
      <c r="J25" s="607"/>
      <c r="K25" s="607"/>
      <c r="L25" s="607"/>
      <c r="M25" s="607"/>
      <c r="N25" s="607"/>
      <c r="O25" s="607"/>
      <c r="P25" s="607"/>
      <c r="Q25" s="607"/>
      <c r="R25" s="607"/>
      <c r="S25" s="608"/>
      <c r="T25" s="8"/>
      <c r="U25" s="8"/>
      <c r="V25" s="8"/>
    </row>
    <row r="26" spans="1:22" ht="12.75">
      <c r="A26" s="672"/>
      <c r="B26" s="703"/>
      <c r="C26" s="607"/>
      <c r="D26" s="607"/>
      <c r="E26" s="607"/>
      <c r="F26" s="607"/>
      <c r="G26" s="607"/>
      <c r="H26" s="607"/>
      <c r="I26" s="607"/>
      <c r="J26" s="607"/>
      <c r="K26" s="607"/>
      <c r="L26" s="607"/>
      <c r="M26" s="607"/>
      <c r="N26" s="607"/>
      <c r="O26" s="607"/>
      <c r="P26" s="607"/>
      <c r="Q26" s="607"/>
      <c r="R26" s="607"/>
      <c r="S26" s="608"/>
      <c r="T26" s="8"/>
      <c r="U26" s="8"/>
      <c r="V26" s="8"/>
    </row>
    <row r="27" spans="1:22" ht="12.75">
      <c r="A27" s="672"/>
      <c r="B27" s="703"/>
      <c r="C27" s="607"/>
      <c r="D27" s="607"/>
      <c r="E27" s="607"/>
      <c r="F27" s="607"/>
      <c r="G27" s="607"/>
      <c r="H27" s="607"/>
      <c r="I27" s="607"/>
      <c r="J27" s="607"/>
      <c r="K27" s="607"/>
      <c r="L27" s="607"/>
      <c r="M27" s="607"/>
      <c r="N27" s="607"/>
      <c r="O27" s="607"/>
      <c r="P27" s="607"/>
      <c r="Q27" s="607"/>
      <c r="R27" s="607"/>
      <c r="S27" s="608"/>
      <c r="T27" s="8"/>
      <c r="U27" s="8"/>
      <c r="V27" s="8"/>
    </row>
    <row r="28" spans="1:22" ht="12.75">
      <c r="A28" s="672"/>
      <c r="B28" s="703"/>
      <c r="C28" s="607"/>
      <c r="D28" s="607"/>
      <c r="E28" s="607"/>
      <c r="F28" s="607"/>
      <c r="G28" s="607"/>
      <c r="H28" s="607"/>
      <c r="I28" s="607"/>
      <c r="J28" s="607"/>
      <c r="K28" s="607"/>
      <c r="L28" s="607"/>
      <c r="M28" s="607"/>
      <c r="N28" s="607"/>
      <c r="O28" s="607"/>
      <c r="P28" s="607"/>
      <c r="Q28" s="607"/>
      <c r="R28" s="607"/>
      <c r="S28" s="608"/>
      <c r="T28" s="8"/>
      <c r="U28" s="8"/>
      <c r="V28" s="8"/>
    </row>
    <row r="29" spans="1:22" ht="13.5" thickBot="1">
      <c r="A29" s="673"/>
      <c r="B29" s="704"/>
      <c r="C29" s="636"/>
      <c r="D29" s="636"/>
      <c r="E29" s="636"/>
      <c r="F29" s="636"/>
      <c r="G29" s="636"/>
      <c r="H29" s="636"/>
      <c r="I29" s="636"/>
      <c r="J29" s="636"/>
      <c r="K29" s="636"/>
      <c r="L29" s="636"/>
      <c r="M29" s="636"/>
      <c r="N29" s="636"/>
      <c r="O29" s="636"/>
      <c r="P29" s="636"/>
      <c r="Q29" s="636"/>
      <c r="R29" s="636"/>
      <c r="S29" s="637"/>
      <c r="T29" s="8"/>
      <c r="U29" s="8"/>
      <c r="V29" s="8"/>
    </row>
    <row r="30" spans="1:22" ht="14.25" thickBot="1" thickTop="1">
      <c r="A30" s="28"/>
      <c r="B30" s="28"/>
      <c r="C30" s="12"/>
      <c r="D30" s="12"/>
      <c r="E30" s="12"/>
      <c r="F30" s="12"/>
      <c r="G30" s="12"/>
      <c r="H30" s="12"/>
      <c r="I30" s="12"/>
      <c r="J30" s="12"/>
      <c r="K30" s="12"/>
      <c r="L30" s="12"/>
      <c r="M30" s="12"/>
      <c r="N30" s="12"/>
      <c r="O30" s="12"/>
      <c r="P30" s="12"/>
      <c r="Q30" s="12"/>
      <c r="R30" s="12"/>
      <c r="S30" s="12"/>
      <c r="T30" s="8"/>
      <c r="U30" s="8"/>
      <c r="V30" s="8"/>
    </row>
    <row r="31" spans="1:22" ht="14.25" thickBot="1" thickTop="1">
      <c r="A31" s="194">
        <v>2011</v>
      </c>
      <c r="B31" s="593"/>
      <c r="C31" s="195">
        <f>'CN1'!$B19</f>
        <v>0.03</v>
      </c>
      <c r="D31" s="195">
        <f>'CN1'!$B19</f>
        <v>0.03</v>
      </c>
      <c r="E31" s="195">
        <f>'CN1'!$B19</f>
        <v>0.03</v>
      </c>
      <c r="F31" s="195">
        <f>'CN1'!$B19</f>
        <v>0.03</v>
      </c>
      <c r="G31" s="195">
        <f>'CN1'!$B19</f>
        <v>0.03</v>
      </c>
      <c r="H31" s="195">
        <f>'CN1'!$B19</f>
        <v>0.03</v>
      </c>
      <c r="I31" s="195">
        <f>'CN1'!$B19</f>
        <v>0.03</v>
      </c>
      <c r="J31" s="195">
        <f>'CN1'!$B19</f>
        <v>0.03</v>
      </c>
      <c r="K31" s="195"/>
      <c r="L31" s="195"/>
      <c r="M31" s="195"/>
      <c r="N31" s="195"/>
      <c r="O31" s="195"/>
      <c r="P31" s="195"/>
      <c r="Q31" s="195">
        <f>'CN1'!$B19</f>
        <v>0.03</v>
      </c>
      <c r="R31" s="12"/>
      <c r="S31" s="12"/>
      <c r="T31" s="8"/>
      <c r="U31" s="8"/>
      <c r="V31" s="8"/>
    </row>
    <row r="32" spans="1:22" ht="14.25" thickBot="1" thickTop="1">
      <c r="A32" s="194">
        <v>2012</v>
      </c>
      <c r="B32" s="593"/>
      <c r="C32" s="195">
        <f>'CN1'!$B20</f>
        <v>0.03</v>
      </c>
      <c r="D32" s="195">
        <f>'CN1'!$B20</f>
        <v>0.03</v>
      </c>
      <c r="E32" s="195">
        <f>'CN1'!$B20</f>
        <v>0.03</v>
      </c>
      <c r="F32" s="195">
        <f>'CN1'!$B20</f>
        <v>0.03</v>
      </c>
      <c r="G32" s="195">
        <f>'CN1'!$B20</f>
        <v>0.03</v>
      </c>
      <c r="H32" s="195">
        <f>'CN1'!$B20</f>
        <v>0.03</v>
      </c>
      <c r="I32" s="195">
        <f>'CN1'!$B20</f>
        <v>0.03</v>
      </c>
      <c r="J32" s="195">
        <f>'CN1'!$B20</f>
        <v>0.03</v>
      </c>
      <c r="K32" s="195"/>
      <c r="L32" s="195"/>
      <c r="M32" s="195"/>
      <c r="N32" s="195"/>
      <c r="O32" s="195"/>
      <c r="P32" s="195"/>
      <c r="Q32" s="195">
        <f>'CN1'!$B20</f>
        <v>0.03</v>
      </c>
      <c r="R32" s="12"/>
      <c r="S32" s="12"/>
      <c r="T32" s="8"/>
      <c r="U32" s="8"/>
      <c r="V32" s="8"/>
    </row>
    <row r="33" spans="3:22" ht="13.5" thickTop="1">
      <c r="C33" s="12"/>
      <c r="D33" s="12"/>
      <c r="E33" s="12"/>
      <c r="F33" s="12"/>
      <c r="G33" s="12"/>
      <c r="H33" s="12"/>
      <c r="I33" s="12"/>
      <c r="J33" s="12"/>
      <c r="K33" s="12"/>
      <c r="L33" s="12"/>
      <c r="M33" s="12"/>
      <c r="N33" s="12"/>
      <c r="O33" s="12"/>
      <c r="P33" s="12"/>
      <c r="Q33" s="12"/>
      <c r="R33" s="12"/>
      <c r="S33" s="12"/>
      <c r="T33" s="8"/>
      <c r="U33" s="8"/>
      <c r="V33" s="8"/>
    </row>
    <row r="34" spans="3:22" ht="12.75">
      <c r="C34" s="12"/>
      <c r="D34" s="12"/>
      <c r="E34" s="12"/>
      <c r="F34" s="12"/>
      <c r="G34" s="12"/>
      <c r="H34" s="12"/>
      <c r="I34" s="12"/>
      <c r="J34" s="12"/>
      <c r="K34" s="12"/>
      <c r="L34" s="12"/>
      <c r="M34" s="12"/>
      <c r="N34" s="12"/>
      <c r="O34" s="12"/>
      <c r="P34" s="12"/>
      <c r="Q34" s="12"/>
      <c r="R34" s="12"/>
      <c r="S34" s="12"/>
      <c r="T34" s="8"/>
      <c r="U34" s="8"/>
      <c r="V34" s="8"/>
    </row>
    <row r="35" spans="3:22" ht="12.75">
      <c r="C35" s="12"/>
      <c r="D35" s="12"/>
      <c r="E35" s="12"/>
      <c r="F35" s="12"/>
      <c r="G35" s="12"/>
      <c r="H35" s="12"/>
      <c r="I35" s="12"/>
      <c r="J35" s="12"/>
      <c r="K35" s="12"/>
      <c r="L35" s="12"/>
      <c r="M35" s="12"/>
      <c r="N35" s="12"/>
      <c r="O35" s="12"/>
      <c r="P35" s="12"/>
      <c r="Q35" s="12"/>
      <c r="R35" s="12"/>
      <c r="S35" s="12"/>
      <c r="T35" s="8"/>
      <c r="U35" s="8"/>
      <c r="V35" s="8"/>
    </row>
    <row r="36" spans="3:22" ht="12.75">
      <c r="C36" s="12"/>
      <c r="D36" s="12"/>
      <c r="E36" s="12"/>
      <c r="F36" s="12"/>
      <c r="G36" s="12"/>
      <c r="H36" s="12"/>
      <c r="I36" s="12"/>
      <c r="J36" s="12"/>
      <c r="K36" s="12"/>
      <c r="L36" s="12"/>
      <c r="M36" s="12"/>
      <c r="N36" s="12"/>
      <c r="O36" s="12"/>
      <c r="P36" s="12"/>
      <c r="Q36" s="12"/>
      <c r="R36" s="12"/>
      <c r="S36" s="12"/>
      <c r="T36" s="8"/>
      <c r="U36" s="8"/>
      <c r="V36" s="8"/>
    </row>
    <row r="37" spans="3:22" ht="12.75">
      <c r="C37" s="12"/>
      <c r="D37" s="12"/>
      <c r="E37" s="12"/>
      <c r="F37" s="12"/>
      <c r="G37" s="12"/>
      <c r="H37" s="12"/>
      <c r="I37" s="12"/>
      <c r="J37" s="12"/>
      <c r="K37" s="12"/>
      <c r="L37" s="12"/>
      <c r="M37" s="12"/>
      <c r="N37" s="12"/>
      <c r="O37" s="12"/>
      <c r="P37" s="12"/>
      <c r="Q37" s="12"/>
      <c r="R37" s="12"/>
      <c r="S37" s="12"/>
      <c r="T37" s="8"/>
      <c r="U37" s="8"/>
      <c r="V37" s="8"/>
    </row>
    <row r="38" spans="3:22" ht="12.75">
      <c r="C38" s="12"/>
      <c r="D38" s="12"/>
      <c r="E38" s="12"/>
      <c r="F38" s="12"/>
      <c r="G38" s="12"/>
      <c r="H38" s="12"/>
      <c r="I38" s="12"/>
      <c r="J38" s="12"/>
      <c r="K38" s="12"/>
      <c r="L38" s="12"/>
      <c r="M38" s="12"/>
      <c r="N38" s="12"/>
      <c r="O38" s="12"/>
      <c r="P38" s="12"/>
      <c r="Q38" s="12"/>
      <c r="R38" s="12"/>
      <c r="S38" s="12"/>
      <c r="T38" s="8"/>
      <c r="U38" s="8"/>
      <c r="V38" s="8"/>
    </row>
    <row r="39" spans="3:22" ht="12.75">
      <c r="C39" s="12"/>
      <c r="D39" s="12"/>
      <c r="E39" s="12"/>
      <c r="F39" s="12"/>
      <c r="G39" s="12"/>
      <c r="H39" s="12"/>
      <c r="I39" s="12"/>
      <c r="J39" s="12"/>
      <c r="K39" s="12"/>
      <c r="L39" s="12"/>
      <c r="M39" s="12"/>
      <c r="N39" s="12"/>
      <c r="O39" s="12"/>
      <c r="P39" s="12"/>
      <c r="Q39" s="12"/>
      <c r="R39" s="12"/>
      <c r="S39" s="12"/>
      <c r="T39" s="8"/>
      <c r="U39" s="8"/>
      <c r="V39" s="8"/>
    </row>
    <row r="40" spans="3:22" ht="12.75">
      <c r="C40" s="12"/>
      <c r="D40" s="12"/>
      <c r="E40" s="12"/>
      <c r="F40" s="12"/>
      <c r="G40" s="12"/>
      <c r="H40" s="12"/>
      <c r="I40" s="12"/>
      <c r="J40" s="12"/>
      <c r="K40" s="12"/>
      <c r="L40" s="12"/>
      <c r="M40" s="12"/>
      <c r="N40" s="12"/>
      <c r="O40" s="12"/>
      <c r="P40" s="12"/>
      <c r="Q40" s="12"/>
      <c r="R40" s="12"/>
      <c r="S40" s="12"/>
      <c r="T40" s="8"/>
      <c r="U40" s="8"/>
      <c r="V40" s="8"/>
    </row>
    <row r="41" spans="3:22" ht="12.75">
      <c r="C41" s="12"/>
      <c r="D41" s="12"/>
      <c r="E41" s="12"/>
      <c r="F41" s="12"/>
      <c r="G41" s="12"/>
      <c r="H41" s="12"/>
      <c r="I41" s="12"/>
      <c r="J41" s="12"/>
      <c r="K41" s="12"/>
      <c r="L41" s="12"/>
      <c r="M41" s="12"/>
      <c r="N41" s="12"/>
      <c r="O41" s="12"/>
      <c r="P41" s="12"/>
      <c r="Q41" s="12"/>
      <c r="R41" s="12"/>
      <c r="S41" s="12"/>
      <c r="T41" s="12"/>
      <c r="U41" s="12"/>
      <c r="V41" s="12"/>
    </row>
    <row r="42" spans="3:22" ht="12.75">
      <c r="C42" s="12"/>
      <c r="D42" s="12"/>
      <c r="E42" s="12"/>
      <c r="F42" s="12"/>
      <c r="G42" s="12"/>
      <c r="H42" s="12"/>
      <c r="I42" s="12"/>
      <c r="J42" s="12"/>
      <c r="K42" s="12"/>
      <c r="L42" s="12"/>
      <c r="M42" s="12"/>
      <c r="N42" s="12"/>
      <c r="O42" s="12"/>
      <c r="P42" s="12"/>
      <c r="Q42" s="12"/>
      <c r="R42" s="12"/>
      <c r="S42" s="12"/>
      <c r="T42" s="12"/>
      <c r="U42" s="12"/>
      <c r="V42" s="12"/>
    </row>
    <row r="43" spans="3:22" ht="12.75">
      <c r="C43" s="12"/>
      <c r="D43" s="12"/>
      <c r="E43" s="12"/>
      <c r="F43" s="12"/>
      <c r="G43" s="12"/>
      <c r="H43" s="12"/>
      <c r="I43" s="12"/>
      <c r="J43" s="12"/>
      <c r="K43" s="12"/>
      <c r="L43" s="12"/>
      <c r="M43" s="12"/>
      <c r="N43" s="12"/>
      <c r="O43" s="12"/>
      <c r="P43" s="12"/>
      <c r="Q43" s="12"/>
      <c r="R43" s="12"/>
      <c r="S43" s="12"/>
      <c r="T43" s="12"/>
      <c r="U43" s="12"/>
      <c r="V43" s="12"/>
    </row>
    <row r="44" spans="3:22" ht="12.75">
      <c r="C44" s="12"/>
      <c r="D44" s="12"/>
      <c r="E44" s="12"/>
      <c r="F44" s="12"/>
      <c r="G44" s="12"/>
      <c r="H44" s="12"/>
      <c r="I44" s="12"/>
      <c r="J44" s="12"/>
      <c r="K44" s="12"/>
      <c r="L44" s="12"/>
      <c r="M44" s="12"/>
      <c r="N44" s="12"/>
      <c r="O44" s="12"/>
      <c r="P44" s="12"/>
      <c r="Q44" s="12"/>
      <c r="R44" s="12"/>
      <c r="S44" s="12"/>
      <c r="T44" s="12"/>
      <c r="U44" s="12"/>
      <c r="V44" s="12"/>
    </row>
    <row r="45" spans="3:22" ht="12.75">
      <c r="C45" s="12"/>
      <c r="D45" s="12"/>
      <c r="E45" s="12"/>
      <c r="F45" s="12"/>
      <c r="G45" s="12"/>
      <c r="H45" s="12"/>
      <c r="I45" s="12"/>
      <c r="J45" s="12"/>
      <c r="K45" s="12"/>
      <c r="L45" s="12"/>
      <c r="M45" s="12"/>
      <c r="N45" s="12"/>
      <c r="O45" s="12"/>
      <c r="P45" s="12"/>
      <c r="Q45" s="12"/>
      <c r="R45" s="12"/>
      <c r="S45" s="12"/>
      <c r="T45" s="12"/>
      <c r="U45" s="12"/>
      <c r="V45" s="12"/>
    </row>
    <row r="46" spans="3:22" ht="12.75">
      <c r="C46" s="12"/>
      <c r="D46" s="12"/>
      <c r="E46" s="12"/>
      <c r="F46" s="12"/>
      <c r="G46" s="12"/>
      <c r="H46" s="12"/>
      <c r="I46" s="12"/>
      <c r="J46" s="12"/>
      <c r="K46" s="12"/>
      <c r="L46" s="12"/>
      <c r="M46" s="12"/>
      <c r="N46" s="12"/>
      <c r="O46" s="12"/>
      <c r="P46" s="12"/>
      <c r="Q46" s="12"/>
      <c r="R46" s="12"/>
      <c r="S46" s="12"/>
      <c r="T46" s="12"/>
      <c r="U46" s="12"/>
      <c r="V46" s="12"/>
    </row>
    <row r="47" spans="3:22" ht="12.75">
      <c r="C47" s="12"/>
      <c r="D47" s="12"/>
      <c r="E47" s="12"/>
      <c r="F47" s="12"/>
      <c r="G47" s="12"/>
      <c r="H47" s="12"/>
      <c r="I47" s="12"/>
      <c r="J47" s="12"/>
      <c r="K47" s="12"/>
      <c r="L47" s="12"/>
      <c r="M47" s="12"/>
      <c r="N47" s="12"/>
      <c r="O47" s="12"/>
      <c r="P47" s="12"/>
      <c r="Q47" s="12"/>
      <c r="R47" s="12"/>
      <c r="S47" s="12"/>
      <c r="T47" s="12"/>
      <c r="U47" s="12"/>
      <c r="V47" s="12"/>
    </row>
    <row r="48" spans="3:22" ht="12.75">
      <c r="C48" s="12"/>
      <c r="D48" s="12"/>
      <c r="E48" s="12"/>
      <c r="F48" s="12"/>
      <c r="G48" s="12"/>
      <c r="H48" s="12"/>
      <c r="I48" s="12"/>
      <c r="J48" s="12"/>
      <c r="K48" s="12"/>
      <c r="L48" s="12"/>
      <c r="M48" s="12"/>
      <c r="N48" s="12"/>
      <c r="O48" s="12"/>
      <c r="P48" s="12"/>
      <c r="Q48" s="12"/>
      <c r="R48" s="12"/>
      <c r="S48" s="12"/>
      <c r="T48" s="12"/>
      <c r="U48" s="12"/>
      <c r="V48" s="12"/>
    </row>
    <row r="49" spans="3:22" ht="12.75">
      <c r="C49" s="12"/>
      <c r="D49" s="12"/>
      <c r="E49" s="12"/>
      <c r="F49" s="12"/>
      <c r="G49" s="12"/>
      <c r="H49" s="12"/>
      <c r="I49" s="12"/>
      <c r="J49" s="12"/>
      <c r="K49" s="12"/>
      <c r="L49" s="12"/>
      <c r="M49" s="12"/>
      <c r="N49" s="12"/>
      <c r="O49" s="12"/>
      <c r="P49" s="12"/>
      <c r="Q49" s="12"/>
      <c r="R49" s="12"/>
      <c r="S49" s="12"/>
      <c r="T49" s="12"/>
      <c r="U49" s="12"/>
      <c r="V49" s="12"/>
    </row>
    <row r="50" spans="3:22" ht="12.75">
      <c r="C50" s="12"/>
      <c r="D50" s="12"/>
      <c r="E50" s="12"/>
      <c r="F50" s="12"/>
      <c r="G50" s="12"/>
      <c r="H50" s="12"/>
      <c r="I50" s="12"/>
      <c r="J50" s="12"/>
      <c r="K50" s="12"/>
      <c r="L50" s="12"/>
      <c r="M50" s="12"/>
      <c r="N50" s="12"/>
      <c r="O50" s="12"/>
      <c r="P50" s="12"/>
      <c r="Q50" s="12"/>
      <c r="R50" s="12"/>
      <c r="S50" s="12"/>
      <c r="T50" s="12"/>
      <c r="U50" s="12"/>
      <c r="V50" s="12"/>
    </row>
    <row r="51" spans="3:22" ht="12.75">
      <c r="C51" s="12"/>
      <c r="D51" s="12"/>
      <c r="E51" s="12"/>
      <c r="F51" s="12"/>
      <c r="G51" s="12"/>
      <c r="H51" s="12"/>
      <c r="I51" s="12"/>
      <c r="J51" s="12"/>
      <c r="K51" s="12"/>
      <c r="L51" s="12"/>
      <c r="M51" s="12"/>
      <c r="N51" s="12"/>
      <c r="O51" s="12"/>
      <c r="P51" s="12"/>
      <c r="Q51" s="12"/>
      <c r="R51" s="12"/>
      <c r="S51" s="12"/>
      <c r="T51" s="12"/>
      <c r="U51" s="12"/>
      <c r="V51" s="12"/>
    </row>
    <row r="52" spans="3:22" ht="12.75">
      <c r="C52" s="12"/>
      <c r="D52" s="12"/>
      <c r="E52" s="12"/>
      <c r="F52" s="12"/>
      <c r="G52" s="12"/>
      <c r="H52" s="12"/>
      <c r="I52" s="12"/>
      <c r="J52" s="12"/>
      <c r="K52" s="12"/>
      <c r="L52" s="12"/>
      <c r="M52" s="12"/>
      <c r="N52" s="12"/>
      <c r="O52" s="12"/>
      <c r="P52" s="12"/>
      <c r="Q52" s="12"/>
      <c r="R52" s="12"/>
      <c r="S52" s="12"/>
      <c r="T52" s="12"/>
      <c r="U52" s="12"/>
      <c r="V52" s="12"/>
    </row>
    <row r="53" spans="3:22" ht="12.75">
      <c r="C53" s="12"/>
      <c r="D53" s="12"/>
      <c r="E53" s="12"/>
      <c r="F53" s="12"/>
      <c r="G53" s="12"/>
      <c r="H53" s="12"/>
      <c r="I53" s="12"/>
      <c r="J53" s="12"/>
      <c r="K53" s="12"/>
      <c r="L53" s="12"/>
      <c r="M53" s="12"/>
      <c r="N53" s="12"/>
      <c r="O53" s="12"/>
      <c r="P53" s="12"/>
      <c r="Q53" s="12"/>
      <c r="R53" s="12"/>
      <c r="S53" s="12"/>
      <c r="T53" s="12"/>
      <c r="U53" s="12"/>
      <c r="V53" s="12"/>
    </row>
    <row r="54" spans="3:22" ht="12.75">
      <c r="C54" s="12"/>
      <c r="D54" s="12"/>
      <c r="E54" s="12"/>
      <c r="F54" s="12"/>
      <c r="G54" s="12"/>
      <c r="H54" s="12"/>
      <c r="I54" s="12"/>
      <c r="J54" s="12"/>
      <c r="K54" s="12"/>
      <c r="L54" s="12"/>
      <c r="M54" s="12"/>
      <c r="N54" s="12"/>
      <c r="O54" s="12"/>
      <c r="P54" s="12"/>
      <c r="Q54" s="12"/>
      <c r="R54" s="12"/>
      <c r="S54" s="12"/>
      <c r="T54" s="12"/>
      <c r="U54" s="12"/>
      <c r="V54" s="12"/>
    </row>
    <row r="55" spans="3:22" ht="12.75">
      <c r="C55" s="12"/>
      <c r="D55" s="12"/>
      <c r="E55" s="12"/>
      <c r="F55" s="12"/>
      <c r="G55" s="12"/>
      <c r="H55" s="12"/>
      <c r="I55" s="12"/>
      <c r="J55" s="12"/>
      <c r="K55" s="12"/>
      <c r="L55" s="12"/>
      <c r="M55" s="12"/>
      <c r="N55" s="12"/>
      <c r="O55" s="12"/>
      <c r="P55" s="12"/>
      <c r="Q55" s="12"/>
      <c r="R55" s="12"/>
      <c r="S55" s="12"/>
      <c r="T55" s="12"/>
      <c r="U55" s="12"/>
      <c r="V55" s="12"/>
    </row>
    <row r="56" spans="3:22" ht="12.75">
      <c r="C56" s="12"/>
      <c r="D56" s="12"/>
      <c r="E56" s="12"/>
      <c r="F56" s="12"/>
      <c r="G56" s="12"/>
      <c r="H56" s="12"/>
      <c r="I56" s="12"/>
      <c r="J56" s="12"/>
      <c r="K56" s="12"/>
      <c r="L56" s="12"/>
      <c r="M56" s="12"/>
      <c r="N56" s="12"/>
      <c r="O56" s="12"/>
      <c r="P56" s="12"/>
      <c r="Q56" s="12"/>
      <c r="R56" s="12"/>
      <c r="S56" s="12"/>
      <c r="T56" s="12"/>
      <c r="U56" s="12"/>
      <c r="V56" s="12"/>
    </row>
    <row r="57" spans="3:22" ht="12.75">
      <c r="C57" s="12"/>
      <c r="D57" s="12"/>
      <c r="E57" s="12"/>
      <c r="F57" s="12"/>
      <c r="G57" s="12"/>
      <c r="H57" s="12"/>
      <c r="I57" s="12"/>
      <c r="J57" s="12"/>
      <c r="K57" s="12"/>
      <c r="L57" s="12"/>
      <c r="M57" s="12"/>
      <c r="N57" s="12"/>
      <c r="O57" s="12"/>
      <c r="P57" s="12"/>
      <c r="Q57" s="12"/>
      <c r="R57" s="12"/>
      <c r="S57" s="12"/>
      <c r="T57" s="12"/>
      <c r="U57" s="12"/>
      <c r="V57" s="12"/>
    </row>
    <row r="58" spans="3:22" ht="12.75">
      <c r="C58" s="12"/>
      <c r="D58" s="12"/>
      <c r="E58" s="12"/>
      <c r="F58" s="12"/>
      <c r="G58" s="12"/>
      <c r="H58" s="12"/>
      <c r="I58" s="12"/>
      <c r="J58" s="12"/>
      <c r="K58" s="12"/>
      <c r="L58" s="12"/>
      <c r="M58" s="12"/>
      <c r="N58" s="12"/>
      <c r="O58" s="12"/>
      <c r="P58" s="12"/>
      <c r="Q58" s="12"/>
      <c r="R58" s="12"/>
      <c r="S58" s="12"/>
      <c r="T58" s="12"/>
      <c r="U58" s="12"/>
      <c r="V58" s="12"/>
    </row>
    <row r="59" spans="3:22" ht="12.75">
      <c r="C59" s="12"/>
      <c r="D59" s="12"/>
      <c r="E59" s="12"/>
      <c r="F59" s="12"/>
      <c r="G59" s="12"/>
      <c r="H59" s="12"/>
      <c r="I59" s="12"/>
      <c r="J59" s="12"/>
      <c r="K59" s="12"/>
      <c r="L59" s="12"/>
      <c r="M59" s="12"/>
      <c r="N59" s="12"/>
      <c r="O59" s="12"/>
      <c r="P59" s="12"/>
      <c r="Q59" s="12"/>
      <c r="R59" s="12"/>
      <c r="S59" s="12"/>
      <c r="T59" s="12"/>
      <c r="U59" s="12"/>
      <c r="V59" s="12"/>
    </row>
    <row r="60" spans="3:22" ht="12.75">
      <c r="C60" s="12"/>
      <c r="D60" s="12"/>
      <c r="E60" s="12"/>
      <c r="F60" s="12"/>
      <c r="G60" s="12"/>
      <c r="H60" s="12"/>
      <c r="I60" s="12"/>
      <c r="J60" s="12"/>
      <c r="K60" s="12"/>
      <c r="L60" s="12"/>
      <c r="M60" s="12"/>
      <c r="N60" s="12"/>
      <c r="O60" s="12"/>
      <c r="P60" s="12"/>
      <c r="Q60" s="12"/>
      <c r="R60" s="12"/>
      <c r="S60" s="12"/>
      <c r="T60" s="12"/>
      <c r="U60" s="12"/>
      <c r="V60" s="12"/>
    </row>
    <row r="61" spans="3:22" ht="12.75">
      <c r="C61" s="12"/>
      <c r="D61" s="12"/>
      <c r="E61" s="12"/>
      <c r="F61" s="12"/>
      <c r="G61" s="12"/>
      <c r="H61" s="12"/>
      <c r="I61" s="12"/>
      <c r="J61" s="12"/>
      <c r="K61" s="12"/>
      <c r="L61" s="12"/>
      <c r="M61" s="12"/>
      <c r="N61" s="12"/>
      <c r="O61" s="12"/>
      <c r="P61" s="12"/>
      <c r="Q61" s="12"/>
      <c r="R61" s="12"/>
      <c r="S61" s="12"/>
      <c r="T61" s="12"/>
      <c r="U61" s="12"/>
      <c r="V61" s="12"/>
    </row>
    <row r="62" spans="3:22" ht="12.75">
      <c r="C62" s="12"/>
      <c r="D62" s="12"/>
      <c r="E62" s="12"/>
      <c r="F62" s="12"/>
      <c r="G62" s="12"/>
      <c r="H62" s="12"/>
      <c r="I62" s="12"/>
      <c r="J62" s="12"/>
      <c r="K62" s="12"/>
      <c r="L62" s="12"/>
      <c r="M62" s="12"/>
      <c r="N62" s="12"/>
      <c r="O62" s="12"/>
      <c r="P62" s="12"/>
      <c r="Q62" s="12"/>
      <c r="R62" s="12"/>
      <c r="S62" s="12"/>
      <c r="T62" s="12"/>
      <c r="U62" s="12"/>
      <c r="V62" s="12"/>
    </row>
    <row r="63" spans="3:22" ht="12.75">
      <c r="C63" s="12"/>
      <c r="D63" s="12"/>
      <c r="E63" s="12"/>
      <c r="F63" s="12"/>
      <c r="G63" s="12"/>
      <c r="H63" s="12"/>
      <c r="I63" s="12"/>
      <c r="J63" s="12"/>
      <c r="K63" s="12"/>
      <c r="L63" s="12"/>
      <c r="M63" s="12"/>
      <c r="N63" s="12"/>
      <c r="O63" s="12"/>
      <c r="P63" s="12"/>
      <c r="Q63" s="12"/>
      <c r="R63" s="12"/>
      <c r="S63" s="12"/>
      <c r="T63" s="12"/>
      <c r="U63" s="12"/>
      <c r="V63" s="12"/>
    </row>
    <row r="64" spans="3:22" ht="12.75">
      <c r="C64" s="12"/>
      <c r="D64" s="12"/>
      <c r="E64" s="12"/>
      <c r="F64" s="12"/>
      <c r="G64" s="12"/>
      <c r="H64" s="12"/>
      <c r="I64" s="12"/>
      <c r="J64" s="12"/>
      <c r="K64" s="12"/>
      <c r="L64" s="12"/>
      <c r="M64" s="12"/>
      <c r="N64" s="12"/>
      <c r="O64" s="12"/>
      <c r="P64" s="12"/>
      <c r="Q64" s="12"/>
      <c r="R64" s="12"/>
      <c r="S64" s="12"/>
      <c r="T64" s="12"/>
      <c r="U64" s="12"/>
      <c r="V64" s="12"/>
    </row>
    <row r="65" spans="3:22" ht="12.75">
      <c r="C65" s="12"/>
      <c r="D65" s="12"/>
      <c r="E65" s="12"/>
      <c r="F65" s="12"/>
      <c r="G65" s="12"/>
      <c r="H65" s="12"/>
      <c r="I65" s="12"/>
      <c r="J65" s="12"/>
      <c r="K65" s="12"/>
      <c r="L65" s="12"/>
      <c r="M65" s="12"/>
      <c r="N65" s="12"/>
      <c r="O65" s="12"/>
      <c r="P65" s="12"/>
      <c r="Q65" s="12"/>
      <c r="R65" s="12"/>
      <c r="S65" s="12"/>
      <c r="T65" s="12"/>
      <c r="U65" s="12"/>
      <c r="V65" s="12"/>
    </row>
    <row r="66" spans="3:22" ht="12.75">
      <c r="C66" s="12"/>
      <c r="D66" s="12"/>
      <c r="E66" s="12"/>
      <c r="F66" s="12"/>
      <c r="G66" s="12"/>
      <c r="H66" s="12"/>
      <c r="I66" s="12"/>
      <c r="J66" s="12"/>
      <c r="K66" s="12"/>
      <c r="L66" s="12"/>
      <c r="M66" s="12"/>
      <c r="N66" s="12"/>
      <c r="O66" s="12"/>
      <c r="P66" s="12"/>
      <c r="Q66" s="12"/>
      <c r="R66" s="12"/>
      <c r="S66" s="12"/>
      <c r="T66" s="12"/>
      <c r="U66" s="12"/>
      <c r="V66" s="12"/>
    </row>
    <row r="67" spans="3:22" ht="12.75">
      <c r="C67" s="12"/>
      <c r="D67" s="12"/>
      <c r="E67" s="12"/>
      <c r="F67" s="12"/>
      <c r="G67" s="12"/>
      <c r="H67" s="12"/>
      <c r="I67" s="12"/>
      <c r="J67" s="12"/>
      <c r="K67" s="12"/>
      <c r="L67" s="12"/>
      <c r="M67" s="12"/>
      <c r="N67" s="12"/>
      <c r="O67" s="12"/>
      <c r="P67" s="12"/>
      <c r="Q67" s="12"/>
      <c r="R67" s="12"/>
      <c r="S67" s="12"/>
      <c r="T67" s="12"/>
      <c r="U67" s="12"/>
      <c r="V67" s="12"/>
    </row>
    <row r="68" spans="3:22" ht="12.75">
      <c r="C68" s="12"/>
      <c r="D68" s="12"/>
      <c r="E68" s="12"/>
      <c r="F68" s="12"/>
      <c r="G68" s="12"/>
      <c r="H68" s="12"/>
      <c r="I68" s="12"/>
      <c r="J68" s="12"/>
      <c r="K68" s="12"/>
      <c r="L68" s="12"/>
      <c r="M68" s="12"/>
      <c r="N68" s="12"/>
      <c r="O68" s="12"/>
      <c r="P68" s="12"/>
      <c r="Q68" s="12"/>
      <c r="R68" s="12"/>
      <c r="S68" s="12"/>
      <c r="T68" s="12"/>
      <c r="U68" s="12"/>
      <c r="V68" s="12"/>
    </row>
    <row r="69" spans="3:22" ht="12.75">
      <c r="C69" s="12"/>
      <c r="D69" s="12"/>
      <c r="E69" s="12"/>
      <c r="F69" s="12"/>
      <c r="G69" s="12"/>
      <c r="H69" s="12"/>
      <c r="I69" s="12"/>
      <c r="J69" s="12"/>
      <c r="K69" s="12"/>
      <c r="L69" s="12"/>
      <c r="M69" s="12"/>
      <c r="N69" s="12"/>
      <c r="O69" s="12"/>
      <c r="P69" s="12"/>
      <c r="Q69" s="12"/>
      <c r="R69" s="12"/>
      <c r="S69" s="12"/>
      <c r="T69" s="12"/>
      <c r="U69" s="12"/>
      <c r="V69" s="12"/>
    </row>
    <row r="70" spans="3:22" ht="12.75">
      <c r="C70" s="12"/>
      <c r="D70" s="12"/>
      <c r="E70" s="12"/>
      <c r="F70" s="12"/>
      <c r="G70" s="12"/>
      <c r="H70" s="12"/>
      <c r="I70" s="12"/>
      <c r="J70" s="12"/>
      <c r="K70" s="12"/>
      <c r="L70" s="12"/>
      <c r="M70" s="12"/>
      <c r="N70" s="12"/>
      <c r="O70" s="12"/>
      <c r="P70" s="12"/>
      <c r="Q70" s="12"/>
      <c r="R70" s="12"/>
      <c r="S70" s="12"/>
      <c r="T70" s="12"/>
      <c r="U70" s="12"/>
      <c r="V70" s="12"/>
    </row>
    <row r="71" spans="3:22" ht="12.75">
      <c r="C71" s="12"/>
      <c r="D71" s="12"/>
      <c r="E71" s="12"/>
      <c r="F71" s="12"/>
      <c r="G71" s="12"/>
      <c r="H71" s="12"/>
      <c r="I71" s="12"/>
      <c r="J71" s="12"/>
      <c r="K71" s="12"/>
      <c r="L71" s="12"/>
      <c r="M71" s="12"/>
      <c r="N71" s="12"/>
      <c r="O71" s="12"/>
      <c r="P71" s="12"/>
      <c r="Q71" s="12"/>
      <c r="R71" s="12"/>
      <c r="S71" s="12"/>
      <c r="T71" s="12"/>
      <c r="U71" s="12"/>
      <c r="V71" s="12"/>
    </row>
    <row r="72" spans="3:22" ht="12.75">
      <c r="C72" s="12"/>
      <c r="D72" s="12"/>
      <c r="E72" s="12"/>
      <c r="F72" s="12"/>
      <c r="G72" s="12"/>
      <c r="H72" s="12"/>
      <c r="I72" s="12"/>
      <c r="J72" s="12"/>
      <c r="K72" s="12"/>
      <c r="L72" s="12"/>
      <c r="M72" s="12"/>
      <c r="N72" s="12"/>
      <c r="O72" s="12"/>
      <c r="P72" s="12"/>
      <c r="Q72" s="12"/>
      <c r="R72" s="12"/>
      <c r="S72" s="12"/>
      <c r="T72" s="12"/>
      <c r="U72" s="12"/>
      <c r="V72" s="12"/>
    </row>
    <row r="73" spans="3:22" ht="12.75">
      <c r="C73" s="12"/>
      <c r="D73" s="12"/>
      <c r="E73" s="12"/>
      <c r="F73" s="12"/>
      <c r="G73" s="12"/>
      <c r="H73" s="12"/>
      <c r="I73" s="12"/>
      <c r="J73" s="12"/>
      <c r="K73" s="12"/>
      <c r="L73" s="12"/>
      <c r="M73" s="12"/>
      <c r="N73" s="12"/>
      <c r="O73" s="12"/>
      <c r="P73" s="12"/>
      <c r="Q73" s="12"/>
      <c r="R73" s="12"/>
      <c r="S73" s="12"/>
      <c r="T73" s="12"/>
      <c r="U73" s="12"/>
      <c r="V73" s="12"/>
    </row>
    <row r="74" spans="3:22" ht="12.75">
      <c r="C74" s="12"/>
      <c r="D74" s="12"/>
      <c r="E74" s="12"/>
      <c r="F74" s="12"/>
      <c r="G74" s="12"/>
      <c r="H74" s="12"/>
      <c r="I74" s="12"/>
      <c r="J74" s="12"/>
      <c r="K74" s="12"/>
      <c r="L74" s="12"/>
      <c r="M74" s="12"/>
      <c r="N74" s="12"/>
      <c r="O74" s="12"/>
      <c r="P74" s="12"/>
      <c r="Q74" s="12"/>
      <c r="R74" s="12"/>
      <c r="S74" s="12"/>
      <c r="T74" s="12"/>
      <c r="U74" s="12"/>
      <c r="V74" s="12"/>
    </row>
    <row r="75" spans="3:22" ht="12.75">
      <c r="C75" s="12"/>
      <c r="D75" s="12"/>
      <c r="E75" s="12"/>
      <c r="F75" s="12"/>
      <c r="G75" s="12"/>
      <c r="H75" s="12"/>
      <c r="I75" s="12"/>
      <c r="J75" s="12"/>
      <c r="K75" s="12"/>
      <c r="L75" s="12"/>
      <c r="M75" s="12"/>
      <c r="N75" s="12"/>
      <c r="O75" s="12"/>
      <c r="P75" s="12"/>
      <c r="Q75" s="12"/>
      <c r="R75" s="12"/>
      <c r="S75" s="12"/>
      <c r="T75" s="12"/>
      <c r="U75" s="12"/>
      <c r="V75" s="12"/>
    </row>
    <row r="76" spans="3:22" ht="12.75">
      <c r="C76" s="12"/>
      <c r="D76" s="12"/>
      <c r="E76" s="12"/>
      <c r="F76" s="12"/>
      <c r="G76" s="12"/>
      <c r="H76" s="12"/>
      <c r="I76" s="12"/>
      <c r="J76" s="12"/>
      <c r="K76" s="12"/>
      <c r="L76" s="12"/>
      <c r="M76" s="12"/>
      <c r="N76" s="12"/>
      <c r="O76" s="12"/>
      <c r="P76" s="12"/>
      <c r="Q76" s="12"/>
      <c r="R76" s="12"/>
      <c r="S76" s="12"/>
      <c r="T76" s="12"/>
      <c r="U76" s="12"/>
      <c r="V76" s="12"/>
    </row>
    <row r="77" spans="3:22" ht="12.75">
      <c r="C77" s="12"/>
      <c r="D77" s="12"/>
      <c r="E77" s="12"/>
      <c r="F77" s="12"/>
      <c r="G77" s="12"/>
      <c r="H77" s="12"/>
      <c r="I77" s="12"/>
      <c r="J77" s="12"/>
      <c r="K77" s="12"/>
      <c r="L77" s="12"/>
      <c r="M77" s="12"/>
      <c r="N77" s="12"/>
      <c r="O77" s="12"/>
      <c r="P77" s="12"/>
      <c r="Q77" s="12"/>
      <c r="R77" s="12"/>
      <c r="S77" s="12"/>
      <c r="T77" s="12"/>
      <c r="U77" s="12"/>
      <c r="V77" s="12"/>
    </row>
    <row r="78" spans="3:22" ht="12.75">
      <c r="C78" s="12"/>
      <c r="D78" s="12"/>
      <c r="E78" s="12"/>
      <c r="F78" s="12"/>
      <c r="G78" s="12"/>
      <c r="H78" s="12"/>
      <c r="I78" s="12"/>
      <c r="J78" s="12"/>
      <c r="K78" s="12"/>
      <c r="L78" s="12"/>
      <c r="M78" s="12"/>
      <c r="N78" s="12"/>
      <c r="O78" s="12"/>
      <c r="P78" s="12"/>
      <c r="Q78" s="12"/>
      <c r="R78" s="12"/>
      <c r="S78" s="12"/>
      <c r="T78" s="12"/>
      <c r="U78" s="12"/>
      <c r="V78" s="12"/>
    </row>
    <row r="79" spans="3:22" ht="12.75">
      <c r="C79" s="12"/>
      <c r="D79" s="12"/>
      <c r="E79" s="12"/>
      <c r="F79" s="12"/>
      <c r="G79" s="12"/>
      <c r="H79" s="12"/>
      <c r="I79" s="12"/>
      <c r="J79" s="12"/>
      <c r="K79" s="12"/>
      <c r="L79" s="12"/>
      <c r="M79" s="12"/>
      <c r="N79" s="12"/>
      <c r="O79" s="12"/>
      <c r="P79" s="12"/>
      <c r="Q79" s="12"/>
      <c r="R79" s="12"/>
      <c r="S79" s="12"/>
      <c r="T79" s="12"/>
      <c r="U79" s="12"/>
      <c r="V79" s="12"/>
    </row>
    <row r="80" spans="3:22" ht="12.75">
      <c r="C80" s="12"/>
      <c r="D80" s="12"/>
      <c r="E80" s="12"/>
      <c r="F80" s="12"/>
      <c r="G80" s="12"/>
      <c r="H80" s="12"/>
      <c r="I80" s="12"/>
      <c r="J80" s="12"/>
      <c r="K80" s="12"/>
      <c r="L80" s="12"/>
      <c r="M80" s="12"/>
      <c r="N80" s="12"/>
      <c r="O80" s="12"/>
      <c r="P80" s="12"/>
      <c r="Q80" s="12"/>
      <c r="R80" s="12"/>
      <c r="S80" s="12"/>
      <c r="T80" s="12"/>
      <c r="U80" s="12"/>
      <c r="V80" s="12"/>
    </row>
    <row r="81" spans="3:22" ht="12.75">
      <c r="C81" s="12"/>
      <c r="D81" s="12"/>
      <c r="E81" s="12"/>
      <c r="F81" s="12"/>
      <c r="G81" s="12"/>
      <c r="H81" s="12"/>
      <c r="I81" s="12"/>
      <c r="J81" s="12"/>
      <c r="K81" s="12"/>
      <c r="L81" s="12"/>
      <c r="M81" s="12"/>
      <c r="N81" s="12"/>
      <c r="O81" s="12"/>
      <c r="P81" s="12"/>
      <c r="Q81" s="12"/>
      <c r="R81" s="12"/>
      <c r="S81" s="12"/>
      <c r="T81" s="12"/>
      <c r="U81" s="12"/>
      <c r="V81" s="12"/>
    </row>
    <row r="82" spans="3:22" ht="12.75">
      <c r="C82" s="12"/>
      <c r="D82" s="12"/>
      <c r="E82" s="12"/>
      <c r="F82" s="12"/>
      <c r="G82" s="12"/>
      <c r="H82" s="12"/>
      <c r="I82" s="12"/>
      <c r="J82" s="12"/>
      <c r="K82" s="12"/>
      <c r="L82" s="12"/>
      <c r="M82" s="12"/>
      <c r="N82" s="12"/>
      <c r="O82" s="12"/>
      <c r="P82" s="12"/>
      <c r="Q82" s="12"/>
      <c r="R82" s="12"/>
      <c r="S82" s="12"/>
      <c r="T82" s="12"/>
      <c r="U82" s="12"/>
      <c r="V82" s="12"/>
    </row>
    <row r="83" spans="3:22" ht="12.75">
      <c r="C83" s="12"/>
      <c r="D83" s="12"/>
      <c r="E83" s="12"/>
      <c r="F83" s="12"/>
      <c r="G83" s="12"/>
      <c r="H83" s="12"/>
      <c r="I83" s="12"/>
      <c r="J83" s="12"/>
      <c r="K83" s="12"/>
      <c r="L83" s="12"/>
      <c r="M83" s="12"/>
      <c r="N83" s="12"/>
      <c r="O83" s="12"/>
      <c r="P83" s="12"/>
      <c r="Q83" s="12"/>
      <c r="R83" s="12"/>
      <c r="S83" s="12"/>
      <c r="T83" s="12"/>
      <c r="U83" s="12"/>
      <c r="V83" s="12"/>
    </row>
    <row r="84" spans="3:22" ht="12.75">
      <c r="C84" s="12"/>
      <c r="D84" s="12"/>
      <c r="E84" s="12"/>
      <c r="F84" s="12"/>
      <c r="G84" s="12"/>
      <c r="H84" s="12"/>
      <c r="I84" s="12"/>
      <c r="J84" s="12"/>
      <c r="K84" s="12"/>
      <c r="L84" s="12"/>
      <c r="M84" s="12"/>
      <c r="N84" s="12"/>
      <c r="O84" s="12"/>
      <c r="P84" s="12"/>
      <c r="Q84" s="12"/>
      <c r="R84" s="12"/>
      <c r="S84" s="12"/>
      <c r="T84" s="12"/>
      <c r="U84" s="12"/>
      <c r="V84" s="12"/>
    </row>
    <row r="85" spans="3:22" ht="12.75">
      <c r="C85" s="12"/>
      <c r="D85" s="12"/>
      <c r="E85" s="12"/>
      <c r="F85" s="12"/>
      <c r="G85" s="12"/>
      <c r="H85" s="12"/>
      <c r="I85" s="12"/>
      <c r="J85" s="12"/>
      <c r="K85" s="12"/>
      <c r="L85" s="12"/>
      <c r="M85" s="12"/>
      <c r="N85" s="12"/>
      <c r="O85" s="12"/>
      <c r="P85" s="12"/>
      <c r="Q85" s="12"/>
      <c r="R85" s="12"/>
      <c r="S85" s="12"/>
      <c r="T85" s="12"/>
      <c r="U85" s="12"/>
      <c r="V85" s="12"/>
    </row>
    <row r="86" spans="3:22" ht="12.75">
      <c r="C86" s="12"/>
      <c r="D86" s="12"/>
      <c r="E86" s="12"/>
      <c r="F86" s="12"/>
      <c r="G86" s="12"/>
      <c r="H86" s="12"/>
      <c r="I86" s="12"/>
      <c r="J86" s="12"/>
      <c r="K86" s="12"/>
      <c r="L86" s="12"/>
      <c r="M86" s="12"/>
      <c r="N86" s="12"/>
      <c r="O86" s="12"/>
      <c r="P86" s="12"/>
      <c r="Q86" s="12"/>
      <c r="R86" s="12"/>
      <c r="S86" s="12"/>
      <c r="T86" s="12"/>
      <c r="U86" s="12"/>
      <c r="V86" s="12"/>
    </row>
    <row r="87" spans="3:22" ht="12.75">
      <c r="C87" s="12"/>
      <c r="D87" s="12"/>
      <c r="E87" s="12"/>
      <c r="F87" s="12"/>
      <c r="G87" s="12"/>
      <c r="H87" s="12"/>
      <c r="I87" s="12"/>
      <c r="J87" s="12"/>
      <c r="K87" s="12"/>
      <c r="L87" s="12"/>
      <c r="M87" s="12"/>
      <c r="N87" s="12"/>
      <c r="O87" s="12"/>
      <c r="P87" s="12"/>
      <c r="Q87" s="12"/>
      <c r="R87" s="12"/>
      <c r="S87" s="12"/>
      <c r="T87" s="12"/>
      <c r="U87" s="12"/>
      <c r="V87" s="12"/>
    </row>
    <row r="88" spans="3:22" ht="12.75">
      <c r="C88" s="12"/>
      <c r="D88" s="12"/>
      <c r="E88" s="12"/>
      <c r="F88" s="12"/>
      <c r="G88" s="12"/>
      <c r="H88" s="12"/>
      <c r="I88" s="12"/>
      <c r="J88" s="12"/>
      <c r="K88" s="12"/>
      <c r="L88" s="12"/>
      <c r="M88" s="12"/>
      <c r="N88" s="12"/>
      <c r="O88" s="12"/>
      <c r="P88" s="12"/>
      <c r="Q88" s="12"/>
      <c r="R88" s="12"/>
      <c r="S88" s="12"/>
      <c r="T88" s="12"/>
      <c r="U88" s="12"/>
      <c r="V88" s="12"/>
    </row>
    <row r="89" spans="3:22" ht="12.75">
      <c r="C89" s="12"/>
      <c r="D89" s="12"/>
      <c r="E89" s="12"/>
      <c r="F89" s="12"/>
      <c r="G89" s="12"/>
      <c r="H89" s="12"/>
      <c r="I89" s="12"/>
      <c r="J89" s="12"/>
      <c r="K89" s="12"/>
      <c r="L89" s="12"/>
      <c r="M89" s="12"/>
      <c r="N89" s="12"/>
      <c r="O89" s="12"/>
      <c r="P89" s="12"/>
      <c r="Q89" s="12"/>
      <c r="R89" s="12"/>
      <c r="S89" s="12"/>
      <c r="T89" s="12"/>
      <c r="U89" s="12"/>
      <c r="V89" s="12"/>
    </row>
    <row r="90" spans="3:22" ht="12.75">
      <c r="C90" s="12"/>
      <c r="D90" s="12"/>
      <c r="E90" s="12"/>
      <c r="F90" s="12"/>
      <c r="G90" s="12"/>
      <c r="H90" s="12"/>
      <c r="I90" s="12"/>
      <c r="J90" s="12"/>
      <c r="K90" s="12"/>
      <c r="L90" s="12"/>
      <c r="M90" s="12"/>
      <c r="N90" s="12"/>
      <c r="O90" s="12"/>
      <c r="P90" s="12"/>
      <c r="Q90" s="12"/>
      <c r="R90" s="12"/>
      <c r="S90" s="12"/>
      <c r="T90" s="12"/>
      <c r="U90" s="12"/>
      <c r="V90" s="12"/>
    </row>
    <row r="91" spans="3:22" ht="12.75">
      <c r="C91" s="12"/>
      <c r="D91" s="12"/>
      <c r="E91" s="12"/>
      <c r="F91" s="12"/>
      <c r="G91" s="12"/>
      <c r="H91" s="12"/>
      <c r="I91" s="12"/>
      <c r="J91" s="12"/>
      <c r="K91" s="12"/>
      <c r="L91" s="12"/>
      <c r="M91" s="12"/>
      <c r="N91" s="12"/>
      <c r="O91" s="12"/>
      <c r="P91" s="12"/>
      <c r="Q91" s="12"/>
      <c r="R91" s="12"/>
      <c r="S91" s="12"/>
      <c r="T91" s="12"/>
      <c r="U91" s="12"/>
      <c r="V91" s="12"/>
    </row>
    <row r="92" spans="3:22" ht="12.75">
      <c r="C92" s="12"/>
      <c r="D92" s="12"/>
      <c r="E92" s="12"/>
      <c r="F92" s="12"/>
      <c r="G92" s="12"/>
      <c r="H92" s="12"/>
      <c r="I92" s="12"/>
      <c r="J92" s="12"/>
      <c r="K92" s="12"/>
      <c r="L92" s="12"/>
      <c r="M92" s="12"/>
      <c r="N92" s="12"/>
      <c r="O92" s="12"/>
      <c r="P92" s="12"/>
      <c r="Q92" s="12"/>
      <c r="R92" s="12"/>
      <c r="S92" s="12"/>
      <c r="T92" s="12"/>
      <c r="U92" s="12"/>
      <c r="V92" s="12"/>
    </row>
    <row r="93" spans="3:22" ht="12.75">
      <c r="C93" s="12"/>
      <c r="D93" s="12"/>
      <c r="E93" s="12"/>
      <c r="F93" s="12"/>
      <c r="G93" s="12"/>
      <c r="H93" s="12"/>
      <c r="I93" s="12"/>
      <c r="J93" s="12"/>
      <c r="K93" s="12"/>
      <c r="L93" s="12"/>
      <c r="M93" s="12"/>
      <c r="N93" s="12"/>
      <c r="O93" s="12"/>
      <c r="P93" s="12"/>
      <c r="Q93" s="12"/>
      <c r="R93" s="12"/>
      <c r="S93" s="12"/>
      <c r="T93" s="12"/>
      <c r="U93" s="12"/>
      <c r="V93" s="12"/>
    </row>
    <row r="94" spans="3:22" ht="12.75">
      <c r="C94" s="12"/>
      <c r="D94" s="12"/>
      <c r="E94" s="12"/>
      <c r="F94" s="12"/>
      <c r="G94" s="12"/>
      <c r="H94" s="12"/>
      <c r="I94" s="12"/>
      <c r="J94" s="12"/>
      <c r="K94" s="12"/>
      <c r="L94" s="12"/>
      <c r="M94" s="12"/>
      <c r="N94" s="12"/>
      <c r="O94" s="12"/>
      <c r="P94" s="12"/>
      <c r="Q94" s="12"/>
      <c r="R94" s="12"/>
      <c r="S94" s="12"/>
      <c r="T94" s="12"/>
      <c r="U94" s="12"/>
      <c r="V94" s="12"/>
    </row>
    <row r="95" spans="3:22" ht="12.75">
      <c r="C95" s="12"/>
      <c r="D95" s="12"/>
      <c r="E95" s="12"/>
      <c r="F95" s="12"/>
      <c r="G95" s="12"/>
      <c r="H95" s="12"/>
      <c r="I95" s="12"/>
      <c r="J95" s="12"/>
      <c r="K95" s="12"/>
      <c r="L95" s="12"/>
      <c r="M95" s="12"/>
      <c r="N95" s="12"/>
      <c r="O95" s="12"/>
      <c r="P95" s="12"/>
      <c r="Q95" s="12"/>
      <c r="R95" s="12"/>
      <c r="S95" s="12"/>
      <c r="T95" s="12"/>
      <c r="U95" s="12"/>
      <c r="V95" s="12"/>
    </row>
    <row r="96" spans="3:22" ht="12.75">
      <c r="C96" s="12"/>
      <c r="D96" s="12"/>
      <c r="E96" s="12"/>
      <c r="F96" s="12"/>
      <c r="G96" s="12"/>
      <c r="H96" s="12"/>
      <c r="I96" s="12"/>
      <c r="J96" s="12"/>
      <c r="K96" s="12"/>
      <c r="L96" s="12"/>
      <c r="M96" s="12"/>
      <c r="N96" s="12"/>
      <c r="O96" s="12"/>
      <c r="P96" s="12"/>
      <c r="Q96" s="12"/>
      <c r="R96" s="12"/>
      <c r="S96" s="12"/>
      <c r="T96" s="12"/>
      <c r="U96" s="12"/>
      <c r="V96" s="12"/>
    </row>
    <row r="97" spans="3:22" ht="12.75">
      <c r="C97" s="12"/>
      <c r="D97" s="12"/>
      <c r="E97" s="12"/>
      <c r="F97" s="12"/>
      <c r="G97" s="12"/>
      <c r="H97" s="12"/>
      <c r="I97" s="12"/>
      <c r="J97" s="12"/>
      <c r="K97" s="12"/>
      <c r="L97" s="12"/>
      <c r="M97" s="12"/>
      <c r="N97" s="12"/>
      <c r="O97" s="12"/>
      <c r="P97" s="12"/>
      <c r="Q97" s="12"/>
      <c r="R97" s="12"/>
      <c r="S97" s="12"/>
      <c r="T97" s="12"/>
      <c r="U97" s="12"/>
      <c r="V97" s="12"/>
    </row>
    <row r="98" spans="3:22" ht="12.75">
      <c r="C98" s="12"/>
      <c r="D98" s="12"/>
      <c r="E98" s="12"/>
      <c r="F98" s="12"/>
      <c r="G98" s="12"/>
      <c r="H98" s="12"/>
      <c r="I98" s="12"/>
      <c r="J98" s="12"/>
      <c r="K98" s="12"/>
      <c r="L98" s="12"/>
      <c r="M98" s="12"/>
      <c r="N98" s="12"/>
      <c r="O98" s="12"/>
      <c r="P98" s="12"/>
      <c r="Q98" s="12"/>
      <c r="R98" s="12"/>
      <c r="S98" s="12"/>
      <c r="T98" s="12"/>
      <c r="U98" s="12"/>
      <c r="V98" s="12"/>
    </row>
    <row r="99" spans="3:22" ht="12.75">
      <c r="C99" s="12"/>
      <c r="D99" s="12"/>
      <c r="E99" s="12"/>
      <c r="F99" s="12"/>
      <c r="G99" s="12"/>
      <c r="H99" s="12"/>
      <c r="I99" s="12"/>
      <c r="J99" s="12"/>
      <c r="K99" s="12"/>
      <c r="L99" s="12"/>
      <c r="M99" s="12"/>
      <c r="N99" s="12"/>
      <c r="O99" s="12"/>
      <c r="P99" s="12"/>
      <c r="Q99" s="12"/>
      <c r="R99" s="12"/>
      <c r="S99" s="12"/>
      <c r="T99" s="12"/>
      <c r="U99" s="12"/>
      <c r="V99" s="12"/>
    </row>
    <row r="100" spans="3:22" ht="12.75">
      <c r="C100" s="12"/>
      <c r="D100" s="12"/>
      <c r="E100" s="12"/>
      <c r="F100" s="12"/>
      <c r="G100" s="12"/>
      <c r="H100" s="12"/>
      <c r="I100" s="12"/>
      <c r="J100" s="12"/>
      <c r="K100" s="12"/>
      <c r="L100" s="12"/>
      <c r="M100" s="12"/>
      <c r="N100" s="12"/>
      <c r="O100" s="12"/>
      <c r="P100" s="12"/>
      <c r="Q100" s="12"/>
      <c r="R100" s="12"/>
      <c r="S100" s="12"/>
      <c r="T100" s="12"/>
      <c r="U100" s="12"/>
      <c r="V100" s="12"/>
    </row>
    <row r="101" spans="3:22" ht="12.75">
      <c r="C101" s="12"/>
      <c r="D101" s="12"/>
      <c r="E101" s="12"/>
      <c r="F101" s="12"/>
      <c r="G101" s="12"/>
      <c r="H101" s="12"/>
      <c r="I101" s="12"/>
      <c r="J101" s="12"/>
      <c r="K101" s="12"/>
      <c r="L101" s="12"/>
      <c r="M101" s="12"/>
      <c r="N101" s="12"/>
      <c r="O101" s="12"/>
      <c r="P101" s="12"/>
      <c r="Q101" s="12"/>
      <c r="R101" s="12"/>
      <c r="S101" s="12"/>
      <c r="T101" s="12"/>
      <c r="U101" s="12"/>
      <c r="V101" s="12"/>
    </row>
    <row r="102" spans="3:22" ht="12.75">
      <c r="C102" s="12"/>
      <c r="D102" s="12"/>
      <c r="E102" s="12"/>
      <c r="F102" s="12"/>
      <c r="G102" s="12"/>
      <c r="H102" s="12"/>
      <c r="I102" s="12"/>
      <c r="J102" s="12"/>
      <c r="K102" s="12"/>
      <c r="L102" s="12"/>
      <c r="M102" s="12"/>
      <c r="N102" s="12"/>
      <c r="O102" s="12"/>
      <c r="P102" s="12"/>
      <c r="Q102" s="12"/>
      <c r="R102" s="12"/>
      <c r="S102" s="12"/>
      <c r="T102" s="12"/>
      <c r="U102" s="12"/>
      <c r="V102" s="12"/>
    </row>
    <row r="103" spans="3:22" ht="12.75">
      <c r="C103" s="12"/>
      <c r="D103" s="12"/>
      <c r="E103" s="12"/>
      <c r="F103" s="12"/>
      <c r="G103" s="12"/>
      <c r="H103" s="12"/>
      <c r="I103" s="12"/>
      <c r="J103" s="12"/>
      <c r="K103" s="12"/>
      <c r="L103" s="12"/>
      <c r="M103" s="12"/>
      <c r="N103" s="12"/>
      <c r="O103" s="12"/>
      <c r="P103" s="12"/>
      <c r="Q103" s="12"/>
      <c r="R103" s="12"/>
      <c r="S103" s="12"/>
      <c r="T103" s="12"/>
      <c r="U103" s="12"/>
      <c r="V103" s="12"/>
    </row>
    <row r="104" spans="3:22" ht="12.75">
      <c r="C104" s="12"/>
      <c r="D104" s="12"/>
      <c r="E104" s="12"/>
      <c r="F104" s="12"/>
      <c r="G104" s="12"/>
      <c r="H104" s="12"/>
      <c r="I104" s="12"/>
      <c r="J104" s="12"/>
      <c r="K104" s="12"/>
      <c r="L104" s="12"/>
      <c r="M104" s="12"/>
      <c r="N104" s="12"/>
      <c r="O104" s="12"/>
      <c r="P104" s="12"/>
      <c r="Q104" s="12"/>
      <c r="R104" s="12"/>
      <c r="S104" s="12"/>
      <c r="T104" s="12"/>
      <c r="U104" s="12"/>
      <c r="V104" s="12"/>
    </row>
    <row r="105" spans="3:22" ht="12.75">
      <c r="C105" s="12"/>
      <c r="D105" s="12"/>
      <c r="E105" s="12"/>
      <c r="F105" s="12"/>
      <c r="G105" s="12"/>
      <c r="H105" s="12"/>
      <c r="I105" s="12"/>
      <c r="J105" s="12"/>
      <c r="K105" s="12"/>
      <c r="L105" s="12"/>
      <c r="M105" s="12"/>
      <c r="N105" s="12"/>
      <c r="O105" s="12"/>
      <c r="P105" s="12"/>
      <c r="Q105" s="12"/>
      <c r="R105" s="12"/>
      <c r="S105" s="12"/>
      <c r="T105" s="12"/>
      <c r="U105" s="12"/>
      <c r="V105" s="12"/>
    </row>
    <row r="106" spans="3:22" ht="12.75">
      <c r="C106" s="12"/>
      <c r="D106" s="12"/>
      <c r="E106" s="12"/>
      <c r="F106" s="12"/>
      <c r="G106" s="12"/>
      <c r="H106" s="12"/>
      <c r="I106" s="12"/>
      <c r="J106" s="12"/>
      <c r="K106" s="12"/>
      <c r="L106" s="12"/>
      <c r="M106" s="12"/>
      <c r="N106" s="12"/>
      <c r="O106" s="12"/>
      <c r="P106" s="12"/>
      <c r="Q106" s="12"/>
      <c r="R106" s="12"/>
      <c r="S106" s="12"/>
      <c r="T106" s="12"/>
      <c r="U106" s="12"/>
      <c r="V106" s="12"/>
    </row>
    <row r="107" spans="3:22" ht="12.75">
      <c r="C107" s="12"/>
      <c r="D107" s="12"/>
      <c r="E107" s="12"/>
      <c r="F107" s="12"/>
      <c r="G107" s="12"/>
      <c r="H107" s="12"/>
      <c r="I107" s="12"/>
      <c r="J107" s="12"/>
      <c r="K107" s="12"/>
      <c r="L107" s="12"/>
      <c r="M107" s="12"/>
      <c r="N107" s="12"/>
      <c r="O107" s="12"/>
      <c r="P107" s="12"/>
      <c r="Q107" s="12"/>
      <c r="R107" s="12"/>
      <c r="S107" s="12"/>
      <c r="T107" s="12"/>
      <c r="U107" s="12"/>
      <c r="V107" s="12"/>
    </row>
    <row r="108" spans="3:22" ht="12.75">
      <c r="C108" s="12"/>
      <c r="D108" s="12"/>
      <c r="E108" s="12"/>
      <c r="F108" s="12"/>
      <c r="G108" s="12"/>
      <c r="H108" s="12"/>
      <c r="I108" s="12"/>
      <c r="J108" s="12"/>
      <c r="K108" s="12"/>
      <c r="L108" s="12"/>
      <c r="M108" s="12"/>
      <c r="N108" s="12"/>
      <c r="O108" s="12"/>
      <c r="P108" s="12"/>
      <c r="Q108" s="12"/>
      <c r="R108" s="12"/>
      <c r="S108" s="12"/>
      <c r="T108" s="12"/>
      <c r="U108" s="12"/>
      <c r="V108" s="12"/>
    </row>
    <row r="109" spans="3:22" ht="12.75">
      <c r="C109" s="12"/>
      <c r="D109" s="12"/>
      <c r="E109" s="12"/>
      <c r="F109" s="12"/>
      <c r="G109" s="12"/>
      <c r="H109" s="12"/>
      <c r="I109" s="12"/>
      <c r="J109" s="12"/>
      <c r="K109" s="12"/>
      <c r="L109" s="12"/>
      <c r="M109" s="12"/>
      <c r="N109" s="12"/>
      <c r="O109" s="12"/>
      <c r="P109" s="12"/>
      <c r="Q109" s="12"/>
      <c r="R109" s="12"/>
      <c r="S109" s="12"/>
      <c r="T109" s="12"/>
      <c r="U109" s="12"/>
      <c r="V109" s="12"/>
    </row>
    <row r="110" spans="3:22" ht="12.75">
      <c r="C110" s="12"/>
      <c r="D110" s="12"/>
      <c r="E110" s="12"/>
      <c r="F110" s="12"/>
      <c r="G110" s="12"/>
      <c r="H110" s="12"/>
      <c r="I110" s="12"/>
      <c r="J110" s="12"/>
      <c r="K110" s="12"/>
      <c r="L110" s="12"/>
      <c r="M110" s="12"/>
      <c r="N110" s="12"/>
      <c r="O110" s="12"/>
      <c r="P110" s="12"/>
      <c r="Q110" s="12"/>
      <c r="R110" s="12"/>
      <c r="S110" s="12"/>
      <c r="T110" s="12"/>
      <c r="U110" s="12"/>
      <c r="V110" s="12"/>
    </row>
    <row r="111" spans="3:22" ht="12.75">
      <c r="C111" s="12"/>
      <c r="D111" s="12"/>
      <c r="E111" s="12"/>
      <c r="F111" s="12"/>
      <c r="G111" s="12"/>
      <c r="H111" s="12"/>
      <c r="I111" s="12"/>
      <c r="J111" s="12"/>
      <c r="K111" s="12"/>
      <c r="L111" s="12"/>
      <c r="M111" s="12"/>
      <c r="N111" s="12"/>
      <c r="O111" s="12"/>
      <c r="P111" s="12"/>
      <c r="Q111" s="12"/>
      <c r="R111" s="12"/>
      <c r="S111" s="12"/>
      <c r="T111" s="12"/>
      <c r="U111" s="12"/>
      <c r="V111" s="12"/>
    </row>
    <row r="112" spans="3:22" ht="12.75">
      <c r="C112" s="12"/>
      <c r="D112" s="12"/>
      <c r="E112" s="12"/>
      <c r="F112" s="12"/>
      <c r="G112" s="12"/>
      <c r="H112" s="12"/>
      <c r="I112" s="12"/>
      <c r="J112" s="12"/>
      <c r="K112" s="12"/>
      <c r="L112" s="12"/>
      <c r="M112" s="12"/>
      <c r="N112" s="12"/>
      <c r="O112" s="12"/>
      <c r="P112" s="12"/>
      <c r="Q112" s="12"/>
      <c r="R112" s="12"/>
      <c r="S112" s="12"/>
      <c r="T112" s="12"/>
      <c r="U112" s="12"/>
      <c r="V112" s="12"/>
    </row>
    <row r="113" spans="3:22" ht="12.75">
      <c r="C113" s="12"/>
      <c r="D113" s="12"/>
      <c r="E113" s="12"/>
      <c r="F113" s="12"/>
      <c r="G113" s="12"/>
      <c r="H113" s="12"/>
      <c r="I113" s="12"/>
      <c r="J113" s="12"/>
      <c r="K113" s="12"/>
      <c r="L113" s="12"/>
      <c r="M113" s="12"/>
      <c r="N113" s="12"/>
      <c r="O113" s="12"/>
      <c r="P113" s="12"/>
      <c r="Q113" s="12"/>
      <c r="R113" s="12"/>
      <c r="S113" s="12"/>
      <c r="T113" s="12"/>
      <c r="U113" s="12"/>
      <c r="V113" s="12"/>
    </row>
    <row r="114" spans="3:22" ht="12.75">
      <c r="C114" s="12"/>
      <c r="D114" s="12"/>
      <c r="E114" s="12"/>
      <c r="F114" s="12"/>
      <c r="G114" s="12"/>
      <c r="H114" s="12"/>
      <c r="I114" s="12"/>
      <c r="J114" s="12"/>
      <c r="K114" s="12"/>
      <c r="L114" s="12"/>
      <c r="M114" s="12"/>
      <c r="N114" s="12"/>
      <c r="O114" s="12"/>
      <c r="P114" s="12"/>
      <c r="Q114" s="12"/>
      <c r="R114" s="12"/>
      <c r="S114" s="12"/>
      <c r="T114" s="12"/>
      <c r="U114" s="12"/>
      <c r="V114" s="12"/>
    </row>
    <row r="115" spans="3:22" ht="12.75">
      <c r="C115" s="12"/>
      <c r="D115" s="12"/>
      <c r="E115" s="12"/>
      <c r="F115" s="12"/>
      <c r="G115" s="12"/>
      <c r="H115" s="12"/>
      <c r="I115" s="12"/>
      <c r="J115" s="12"/>
      <c r="K115" s="12"/>
      <c r="L115" s="12"/>
      <c r="M115" s="12"/>
      <c r="N115" s="12"/>
      <c r="O115" s="12"/>
      <c r="P115" s="12"/>
      <c r="Q115" s="12"/>
      <c r="R115" s="12"/>
      <c r="S115" s="12"/>
      <c r="T115" s="12"/>
      <c r="U115" s="12"/>
      <c r="V115" s="12"/>
    </row>
    <row r="116" spans="3:22" ht="12.75">
      <c r="C116" s="12"/>
      <c r="D116" s="12"/>
      <c r="E116" s="12"/>
      <c r="F116" s="12"/>
      <c r="G116" s="12"/>
      <c r="H116" s="12"/>
      <c r="I116" s="12"/>
      <c r="J116" s="12"/>
      <c r="K116" s="12"/>
      <c r="L116" s="12"/>
      <c r="M116" s="12"/>
      <c r="N116" s="12"/>
      <c r="O116" s="12"/>
      <c r="P116" s="12"/>
      <c r="Q116" s="12"/>
      <c r="R116" s="12"/>
      <c r="S116" s="12"/>
      <c r="T116" s="12"/>
      <c r="U116" s="12"/>
      <c r="V116" s="12"/>
    </row>
    <row r="117" spans="3:22" ht="12.75">
      <c r="C117" s="12"/>
      <c r="D117" s="12"/>
      <c r="E117" s="12"/>
      <c r="F117" s="12"/>
      <c r="G117" s="12"/>
      <c r="H117" s="12"/>
      <c r="I117" s="12"/>
      <c r="J117" s="12"/>
      <c r="K117" s="12"/>
      <c r="L117" s="12"/>
      <c r="M117" s="12"/>
      <c r="N117" s="12"/>
      <c r="O117" s="12"/>
      <c r="P117" s="12"/>
      <c r="Q117" s="12"/>
      <c r="R117" s="12"/>
      <c r="S117" s="12"/>
      <c r="T117" s="12"/>
      <c r="U117" s="12"/>
      <c r="V117" s="12"/>
    </row>
    <row r="118" spans="3:22" ht="12.75">
      <c r="C118" s="12"/>
      <c r="D118" s="12"/>
      <c r="E118" s="12"/>
      <c r="F118" s="12"/>
      <c r="G118" s="12"/>
      <c r="H118" s="12"/>
      <c r="I118" s="12"/>
      <c r="J118" s="12"/>
      <c r="K118" s="12"/>
      <c r="L118" s="12"/>
      <c r="M118" s="12"/>
      <c r="N118" s="12"/>
      <c r="O118" s="12"/>
      <c r="P118" s="12"/>
      <c r="Q118" s="12"/>
      <c r="R118" s="12"/>
      <c r="S118" s="12"/>
      <c r="T118" s="12"/>
      <c r="U118" s="12"/>
      <c r="V118" s="12"/>
    </row>
    <row r="119" spans="3:22" ht="12.75">
      <c r="C119" s="12"/>
      <c r="D119" s="12"/>
      <c r="E119" s="12"/>
      <c r="F119" s="12"/>
      <c r="G119" s="12"/>
      <c r="H119" s="12"/>
      <c r="I119" s="12"/>
      <c r="J119" s="12"/>
      <c r="K119" s="12"/>
      <c r="L119" s="12"/>
      <c r="M119" s="12"/>
      <c r="N119" s="12"/>
      <c r="O119" s="12"/>
      <c r="P119" s="12"/>
      <c r="Q119" s="12"/>
      <c r="R119" s="12"/>
      <c r="S119" s="12"/>
      <c r="T119" s="12"/>
      <c r="U119" s="12"/>
      <c r="V119" s="12"/>
    </row>
    <row r="120" spans="3:22" ht="12.75">
      <c r="C120" s="12"/>
      <c r="D120" s="12"/>
      <c r="E120" s="12"/>
      <c r="F120" s="12"/>
      <c r="G120" s="12"/>
      <c r="H120" s="12"/>
      <c r="I120" s="12"/>
      <c r="J120" s="12"/>
      <c r="K120" s="12"/>
      <c r="L120" s="12"/>
      <c r="M120" s="12"/>
      <c r="N120" s="12"/>
      <c r="O120" s="12"/>
      <c r="P120" s="12"/>
      <c r="Q120" s="12"/>
      <c r="R120" s="12"/>
      <c r="S120" s="12"/>
      <c r="T120" s="12"/>
      <c r="U120" s="12"/>
      <c r="V120" s="12"/>
    </row>
    <row r="121" spans="3:22" ht="12.75">
      <c r="C121" s="12"/>
      <c r="D121" s="12"/>
      <c r="E121" s="12"/>
      <c r="F121" s="12"/>
      <c r="G121" s="12"/>
      <c r="H121" s="12"/>
      <c r="I121" s="12"/>
      <c r="J121" s="12"/>
      <c r="K121" s="12"/>
      <c r="L121" s="12"/>
      <c r="M121" s="12"/>
      <c r="N121" s="12"/>
      <c r="O121" s="12"/>
      <c r="P121" s="12"/>
      <c r="Q121" s="12"/>
      <c r="R121" s="12"/>
      <c r="S121" s="12"/>
      <c r="T121" s="12"/>
      <c r="U121" s="12"/>
      <c r="V121" s="12"/>
    </row>
    <row r="122" spans="3:22" ht="12.75">
      <c r="C122" s="12"/>
      <c r="D122" s="12"/>
      <c r="E122" s="12"/>
      <c r="F122" s="12"/>
      <c r="G122" s="12"/>
      <c r="H122" s="12"/>
      <c r="I122" s="12"/>
      <c r="J122" s="12"/>
      <c r="K122" s="12"/>
      <c r="L122" s="12"/>
      <c r="M122" s="12"/>
      <c r="N122" s="12"/>
      <c r="O122" s="12"/>
      <c r="P122" s="12"/>
      <c r="Q122" s="12"/>
      <c r="R122" s="12"/>
      <c r="S122" s="12"/>
      <c r="T122" s="12"/>
      <c r="U122" s="12"/>
      <c r="V122" s="12"/>
    </row>
    <row r="123" spans="3:22" ht="12.75">
      <c r="C123" s="12"/>
      <c r="D123" s="12"/>
      <c r="E123" s="12"/>
      <c r="F123" s="12"/>
      <c r="G123" s="12"/>
      <c r="H123" s="12"/>
      <c r="I123" s="12"/>
      <c r="J123" s="12"/>
      <c r="K123" s="12"/>
      <c r="L123" s="12"/>
      <c r="M123" s="12"/>
      <c r="N123" s="12"/>
      <c r="O123" s="12"/>
      <c r="P123" s="12"/>
      <c r="Q123" s="12"/>
      <c r="R123" s="12"/>
      <c r="S123" s="12"/>
      <c r="T123" s="12"/>
      <c r="U123" s="12"/>
      <c r="V123" s="12"/>
    </row>
    <row r="124" spans="3:22" ht="12.75">
      <c r="C124" s="12"/>
      <c r="D124" s="12"/>
      <c r="E124" s="12"/>
      <c r="F124" s="12"/>
      <c r="G124" s="12"/>
      <c r="H124" s="12"/>
      <c r="I124" s="12"/>
      <c r="J124" s="12"/>
      <c r="K124" s="12"/>
      <c r="L124" s="12"/>
      <c r="M124" s="12"/>
      <c r="N124" s="12"/>
      <c r="O124" s="12"/>
      <c r="P124" s="12"/>
      <c r="Q124" s="12"/>
      <c r="R124" s="12"/>
      <c r="S124" s="12"/>
      <c r="T124" s="12"/>
      <c r="U124" s="12"/>
      <c r="V124" s="12"/>
    </row>
    <row r="125" spans="3:22" ht="12.75">
      <c r="C125" s="12"/>
      <c r="D125" s="12"/>
      <c r="E125" s="12"/>
      <c r="F125" s="12"/>
      <c r="G125" s="12"/>
      <c r="H125" s="12"/>
      <c r="I125" s="12"/>
      <c r="J125" s="12"/>
      <c r="K125" s="12"/>
      <c r="L125" s="12"/>
      <c r="M125" s="12"/>
      <c r="N125" s="12"/>
      <c r="O125" s="12"/>
      <c r="P125" s="12"/>
      <c r="Q125" s="12"/>
      <c r="R125" s="12"/>
      <c r="S125" s="12"/>
      <c r="T125" s="12"/>
      <c r="U125" s="12"/>
      <c r="V125" s="12"/>
    </row>
    <row r="126" spans="3:22" ht="12.75">
      <c r="C126" s="12"/>
      <c r="D126" s="12"/>
      <c r="E126" s="12"/>
      <c r="F126" s="12"/>
      <c r="G126" s="12"/>
      <c r="H126" s="12"/>
      <c r="I126" s="12"/>
      <c r="J126" s="12"/>
      <c r="K126" s="12"/>
      <c r="L126" s="12"/>
      <c r="M126" s="12"/>
      <c r="N126" s="12"/>
      <c r="O126" s="12"/>
      <c r="P126" s="12"/>
      <c r="Q126" s="12"/>
      <c r="R126" s="12"/>
      <c r="S126" s="12"/>
      <c r="T126" s="12"/>
      <c r="U126" s="12"/>
      <c r="V126" s="12"/>
    </row>
    <row r="127" spans="3:22" ht="12.75">
      <c r="C127" s="12"/>
      <c r="D127" s="12"/>
      <c r="E127" s="12"/>
      <c r="F127" s="12"/>
      <c r="G127" s="12"/>
      <c r="H127" s="12"/>
      <c r="I127" s="12"/>
      <c r="J127" s="12"/>
      <c r="K127" s="12"/>
      <c r="L127" s="12"/>
      <c r="M127" s="12"/>
      <c r="N127" s="12"/>
      <c r="O127" s="12"/>
      <c r="P127" s="12"/>
      <c r="Q127" s="12"/>
      <c r="R127" s="12"/>
      <c r="S127" s="12"/>
      <c r="T127" s="12"/>
      <c r="U127" s="12"/>
      <c r="V127" s="12"/>
    </row>
    <row r="128" spans="3:22" ht="12.75">
      <c r="C128" s="12"/>
      <c r="D128" s="12"/>
      <c r="E128" s="12"/>
      <c r="F128" s="12"/>
      <c r="G128" s="12"/>
      <c r="H128" s="12"/>
      <c r="I128" s="12"/>
      <c r="J128" s="12"/>
      <c r="K128" s="12"/>
      <c r="L128" s="12"/>
      <c r="M128" s="12"/>
      <c r="N128" s="12"/>
      <c r="O128" s="12"/>
      <c r="P128" s="12"/>
      <c r="Q128" s="12"/>
      <c r="R128" s="12"/>
      <c r="S128" s="12"/>
      <c r="T128" s="12"/>
      <c r="U128" s="12"/>
      <c r="V128" s="12"/>
    </row>
    <row r="129" spans="3:22" ht="12.75">
      <c r="C129" s="12"/>
      <c r="D129" s="12"/>
      <c r="E129" s="12"/>
      <c r="F129" s="12"/>
      <c r="G129" s="12"/>
      <c r="H129" s="12"/>
      <c r="I129" s="12"/>
      <c r="J129" s="12"/>
      <c r="K129" s="12"/>
      <c r="L129" s="12"/>
      <c r="M129" s="12"/>
      <c r="N129" s="12"/>
      <c r="O129" s="12"/>
      <c r="P129" s="12"/>
      <c r="Q129" s="12"/>
      <c r="R129" s="12"/>
      <c r="S129" s="12"/>
      <c r="T129" s="12"/>
      <c r="U129" s="12"/>
      <c r="V129" s="12"/>
    </row>
    <row r="130" spans="3:22" ht="12.75">
      <c r="C130" s="12"/>
      <c r="D130" s="12"/>
      <c r="E130" s="12"/>
      <c r="F130" s="12"/>
      <c r="G130" s="12"/>
      <c r="H130" s="12"/>
      <c r="I130" s="12"/>
      <c r="J130" s="12"/>
      <c r="K130" s="12"/>
      <c r="L130" s="12"/>
      <c r="M130" s="12"/>
      <c r="N130" s="12"/>
      <c r="O130" s="12"/>
      <c r="P130" s="12"/>
      <c r="Q130" s="12"/>
      <c r="R130" s="12"/>
      <c r="S130" s="12"/>
      <c r="T130" s="12"/>
      <c r="U130" s="12"/>
      <c r="V130" s="12"/>
    </row>
    <row r="131" spans="3:22" ht="12.75">
      <c r="C131" s="12"/>
      <c r="D131" s="12"/>
      <c r="E131" s="12"/>
      <c r="F131" s="12"/>
      <c r="G131" s="12"/>
      <c r="H131" s="12"/>
      <c r="I131" s="12"/>
      <c r="J131" s="12"/>
      <c r="K131" s="12"/>
      <c r="L131" s="12"/>
      <c r="M131" s="12"/>
      <c r="N131" s="12"/>
      <c r="O131" s="12"/>
      <c r="P131" s="12"/>
      <c r="Q131" s="12"/>
      <c r="R131" s="12"/>
      <c r="S131" s="12"/>
      <c r="T131" s="12"/>
      <c r="U131" s="12"/>
      <c r="V131" s="12"/>
    </row>
    <row r="132" spans="3:22" ht="12.75">
      <c r="C132" s="12"/>
      <c r="D132" s="12"/>
      <c r="E132" s="12"/>
      <c r="F132" s="12"/>
      <c r="G132" s="12"/>
      <c r="H132" s="12"/>
      <c r="I132" s="12"/>
      <c r="J132" s="12"/>
      <c r="K132" s="12"/>
      <c r="L132" s="12"/>
      <c r="M132" s="12"/>
      <c r="N132" s="12"/>
      <c r="O132" s="12"/>
      <c r="P132" s="12"/>
      <c r="Q132" s="12"/>
      <c r="R132" s="12"/>
      <c r="S132" s="12"/>
      <c r="T132" s="12"/>
      <c r="U132" s="12"/>
      <c r="V132" s="12"/>
    </row>
    <row r="133" spans="3:22" ht="12.75">
      <c r="C133" s="12"/>
      <c r="D133" s="12"/>
      <c r="E133" s="12"/>
      <c r="F133" s="12"/>
      <c r="G133" s="12"/>
      <c r="H133" s="12"/>
      <c r="I133" s="12"/>
      <c r="J133" s="12"/>
      <c r="K133" s="12"/>
      <c r="L133" s="12"/>
      <c r="M133" s="12"/>
      <c r="N133" s="12"/>
      <c r="O133" s="12"/>
      <c r="P133" s="12"/>
      <c r="Q133" s="12"/>
      <c r="R133" s="12"/>
      <c r="S133" s="12"/>
      <c r="T133" s="12"/>
      <c r="U133" s="12"/>
      <c r="V133" s="12"/>
    </row>
    <row r="134" spans="3:22" ht="12.75">
      <c r="C134" s="12"/>
      <c r="D134" s="12"/>
      <c r="E134" s="12"/>
      <c r="F134" s="12"/>
      <c r="G134" s="12"/>
      <c r="H134" s="12"/>
      <c r="I134" s="12"/>
      <c r="J134" s="12"/>
      <c r="K134" s="12"/>
      <c r="L134" s="12"/>
      <c r="M134" s="12"/>
      <c r="N134" s="12"/>
      <c r="O134" s="12"/>
      <c r="P134" s="12"/>
      <c r="Q134" s="12"/>
      <c r="R134" s="12"/>
      <c r="S134" s="12"/>
      <c r="T134" s="12"/>
      <c r="U134" s="12"/>
      <c r="V134" s="12"/>
    </row>
    <row r="135" spans="3:22" ht="12.75">
      <c r="C135" s="12"/>
      <c r="D135" s="12"/>
      <c r="E135" s="12"/>
      <c r="F135" s="12"/>
      <c r="G135" s="12"/>
      <c r="H135" s="12"/>
      <c r="I135" s="12"/>
      <c r="J135" s="12"/>
      <c r="K135" s="12"/>
      <c r="L135" s="12"/>
      <c r="M135" s="12"/>
      <c r="N135" s="12"/>
      <c r="O135" s="12"/>
      <c r="P135" s="12"/>
      <c r="Q135" s="12"/>
      <c r="R135" s="12"/>
      <c r="S135" s="12"/>
      <c r="T135" s="12"/>
      <c r="U135" s="12"/>
      <c r="V135" s="12"/>
    </row>
    <row r="136" spans="3:22" ht="12.75">
      <c r="C136" s="12"/>
      <c r="D136" s="12"/>
      <c r="E136" s="12"/>
      <c r="F136" s="12"/>
      <c r="G136" s="12"/>
      <c r="H136" s="12"/>
      <c r="I136" s="12"/>
      <c r="J136" s="12"/>
      <c r="K136" s="12"/>
      <c r="L136" s="12"/>
      <c r="M136" s="12"/>
      <c r="N136" s="12"/>
      <c r="O136" s="12"/>
      <c r="P136" s="12"/>
      <c r="Q136" s="12"/>
      <c r="R136" s="12"/>
      <c r="S136" s="12"/>
      <c r="T136" s="12"/>
      <c r="U136" s="12"/>
      <c r="V136" s="12"/>
    </row>
    <row r="137" spans="3:22" ht="12.75">
      <c r="C137" s="12"/>
      <c r="D137" s="12"/>
      <c r="E137" s="12"/>
      <c r="F137" s="12"/>
      <c r="G137" s="12"/>
      <c r="H137" s="12"/>
      <c r="I137" s="12"/>
      <c r="J137" s="12"/>
      <c r="K137" s="12"/>
      <c r="L137" s="12"/>
      <c r="M137" s="12"/>
      <c r="N137" s="12"/>
      <c r="O137" s="12"/>
      <c r="P137" s="12"/>
      <c r="Q137" s="12"/>
      <c r="R137" s="12"/>
      <c r="S137" s="12"/>
      <c r="T137" s="12"/>
      <c r="U137" s="12"/>
      <c r="V137" s="12"/>
    </row>
    <row r="138" spans="3:22" ht="12.75">
      <c r="C138" s="12"/>
      <c r="D138" s="12"/>
      <c r="E138" s="12"/>
      <c r="F138" s="12"/>
      <c r="G138" s="12"/>
      <c r="H138" s="12"/>
      <c r="I138" s="12"/>
      <c r="J138" s="12"/>
      <c r="K138" s="12"/>
      <c r="L138" s="12"/>
      <c r="M138" s="12"/>
      <c r="N138" s="12"/>
      <c r="O138" s="12"/>
      <c r="P138" s="12"/>
      <c r="Q138" s="12"/>
      <c r="R138" s="12"/>
      <c r="S138" s="12"/>
      <c r="T138" s="12"/>
      <c r="U138" s="12"/>
      <c r="V138" s="12"/>
    </row>
    <row r="139" spans="3:22" ht="12.75">
      <c r="C139" s="12"/>
      <c r="D139" s="12"/>
      <c r="E139" s="12"/>
      <c r="F139" s="12"/>
      <c r="G139" s="12"/>
      <c r="H139" s="12"/>
      <c r="I139" s="12"/>
      <c r="J139" s="12"/>
      <c r="K139" s="12"/>
      <c r="L139" s="12"/>
      <c r="M139" s="12"/>
      <c r="N139" s="12"/>
      <c r="O139" s="12"/>
      <c r="P139" s="12"/>
      <c r="Q139" s="12"/>
      <c r="R139" s="12"/>
      <c r="S139" s="12"/>
      <c r="T139" s="12"/>
      <c r="U139" s="12"/>
      <c r="V139" s="12"/>
    </row>
    <row r="140" spans="3:22" ht="12.75">
      <c r="C140" s="12"/>
      <c r="D140" s="12"/>
      <c r="E140" s="12"/>
      <c r="F140" s="12"/>
      <c r="G140" s="12"/>
      <c r="H140" s="12"/>
      <c r="I140" s="12"/>
      <c r="J140" s="12"/>
      <c r="K140" s="12"/>
      <c r="L140" s="12"/>
      <c r="M140" s="12"/>
      <c r="N140" s="12"/>
      <c r="O140" s="12"/>
      <c r="P140" s="12"/>
      <c r="Q140" s="12"/>
      <c r="R140" s="12"/>
      <c r="S140" s="12"/>
      <c r="T140" s="12"/>
      <c r="U140" s="12"/>
      <c r="V140" s="12"/>
    </row>
    <row r="141" spans="3:22" ht="12.75">
      <c r="C141" s="12"/>
      <c r="D141" s="12"/>
      <c r="E141" s="12"/>
      <c r="F141" s="12"/>
      <c r="G141" s="12"/>
      <c r="H141" s="12"/>
      <c r="I141" s="12"/>
      <c r="J141" s="12"/>
      <c r="K141" s="12"/>
      <c r="L141" s="12"/>
      <c r="M141" s="12"/>
      <c r="N141" s="12"/>
      <c r="O141" s="12"/>
      <c r="P141" s="12"/>
      <c r="Q141" s="12"/>
      <c r="R141" s="12"/>
      <c r="S141" s="12"/>
      <c r="T141" s="12"/>
      <c r="U141" s="12"/>
      <c r="V141" s="12"/>
    </row>
    <row r="142" spans="3:22" ht="12.75">
      <c r="C142" s="12"/>
      <c r="D142" s="12"/>
      <c r="E142" s="12"/>
      <c r="F142" s="12"/>
      <c r="G142" s="12"/>
      <c r="H142" s="12"/>
      <c r="I142" s="12"/>
      <c r="J142" s="12"/>
      <c r="K142" s="12"/>
      <c r="L142" s="12"/>
      <c r="M142" s="12"/>
      <c r="N142" s="12"/>
      <c r="O142" s="12"/>
      <c r="P142" s="12"/>
      <c r="Q142" s="12"/>
      <c r="R142" s="12"/>
      <c r="S142" s="12"/>
      <c r="T142" s="12"/>
      <c r="U142" s="12"/>
      <c r="V142" s="12"/>
    </row>
    <row r="143" spans="3:22" ht="12.75">
      <c r="C143" s="12"/>
      <c r="D143" s="12"/>
      <c r="E143" s="12"/>
      <c r="F143" s="12"/>
      <c r="G143" s="12"/>
      <c r="H143" s="12"/>
      <c r="I143" s="12"/>
      <c r="J143" s="12"/>
      <c r="K143" s="12"/>
      <c r="L143" s="12"/>
      <c r="M143" s="12"/>
      <c r="N143" s="12"/>
      <c r="O143" s="12"/>
      <c r="P143" s="12"/>
      <c r="Q143" s="12"/>
      <c r="R143" s="12"/>
      <c r="S143" s="12"/>
      <c r="T143" s="12"/>
      <c r="U143" s="12"/>
      <c r="V143" s="12"/>
    </row>
    <row r="144" spans="3:22" ht="12.75">
      <c r="C144" s="12"/>
      <c r="D144" s="12"/>
      <c r="E144" s="12"/>
      <c r="F144" s="12"/>
      <c r="G144" s="12"/>
      <c r="H144" s="12"/>
      <c r="I144" s="12"/>
      <c r="J144" s="12"/>
      <c r="K144" s="12"/>
      <c r="L144" s="12"/>
      <c r="M144" s="12"/>
      <c r="N144" s="12"/>
      <c r="O144" s="12"/>
      <c r="P144" s="12"/>
      <c r="Q144" s="12"/>
      <c r="R144" s="12"/>
      <c r="S144" s="12"/>
      <c r="T144" s="12"/>
      <c r="U144" s="12"/>
      <c r="V144" s="12"/>
    </row>
    <row r="145" spans="3:22" ht="12.75">
      <c r="C145" s="12"/>
      <c r="D145" s="12"/>
      <c r="E145" s="12"/>
      <c r="F145" s="12"/>
      <c r="G145" s="12"/>
      <c r="H145" s="12"/>
      <c r="I145" s="12"/>
      <c r="J145" s="12"/>
      <c r="K145" s="12"/>
      <c r="L145" s="12"/>
      <c r="M145" s="12"/>
      <c r="N145" s="12"/>
      <c r="O145" s="12"/>
      <c r="P145" s="12"/>
      <c r="Q145" s="12"/>
      <c r="R145" s="12"/>
      <c r="S145" s="12"/>
      <c r="T145" s="12"/>
      <c r="U145" s="12"/>
      <c r="V145" s="12"/>
    </row>
    <row r="146" spans="3:22" ht="12.75">
      <c r="C146" s="12"/>
      <c r="D146" s="12"/>
      <c r="E146" s="12"/>
      <c r="F146" s="12"/>
      <c r="G146" s="12"/>
      <c r="H146" s="12"/>
      <c r="I146" s="12"/>
      <c r="J146" s="12"/>
      <c r="K146" s="12"/>
      <c r="L146" s="12"/>
      <c r="M146" s="12"/>
      <c r="N146" s="12"/>
      <c r="O146" s="12"/>
      <c r="P146" s="12"/>
      <c r="Q146" s="12"/>
      <c r="R146" s="12"/>
      <c r="S146" s="12"/>
      <c r="T146" s="12"/>
      <c r="U146" s="12"/>
      <c r="V146" s="12"/>
    </row>
    <row r="147" spans="3:22" ht="12.75">
      <c r="C147" s="12"/>
      <c r="D147" s="12"/>
      <c r="E147" s="12"/>
      <c r="F147" s="12"/>
      <c r="G147" s="12"/>
      <c r="H147" s="12"/>
      <c r="I147" s="12"/>
      <c r="J147" s="12"/>
      <c r="K147" s="12"/>
      <c r="L147" s="12"/>
      <c r="M147" s="12"/>
      <c r="N147" s="12"/>
      <c r="O147" s="12"/>
      <c r="P147" s="12"/>
      <c r="Q147" s="12"/>
      <c r="R147" s="12"/>
      <c r="S147" s="12"/>
      <c r="T147" s="12"/>
      <c r="U147" s="12"/>
      <c r="V147" s="12"/>
    </row>
    <row r="148" spans="3:22" ht="12.75">
      <c r="C148" s="12"/>
      <c r="D148" s="12"/>
      <c r="E148" s="12"/>
      <c r="F148" s="12"/>
      <c r="G148" s="12"/>
      <c r="H148" s="12"/>
      <c r="I148" s="12"/>
      <c r="J148" s="12"/>
      <c r="K148" s="12"/>
      <c r="L148" s="12"/>
      <c r="M148" s="12"/>
      <c r="N148" s="12"/>
      <c r="O148" s="12"/>
      <c r="P148" s="12"/>
      <c r="Q148" s="12"/>
      <c r="R148" s="12"/>
      <c r="S148" s="12"/>
      <c r="T148" s="12"/>
      <c r="U148" s="12"/>
      <c r="V148" s="12"/>
    </row>
    <row r="149" spans="3:22" ht="12.75">
      <c r="C149" s="12"/>
      <c r="D149" s="12"/>
      <c r="E149" s="12"/>
      <c r="F149" s="12"/>
      <c r="G149" s="12"/>
      <c r="H149" s="12"/>
      <c r="I149" s="12"/>
      <c r="J149" s="12"/>
      <c r="K149" s="12"/>
      <c r="L149" s="12"/>
      <c r="M149" s="12"/>
      <c r="N149" s="12"/>
      <c r="O149" s="12"/>
      <c r="P149" s="12"/>
      <c r="Q149" s="12"/>
      <c r="R149" s="12"/>
      <c r="S149" s="12"/>
      <c r="T149" s="12"/>
      <c r="U149" s="12"/>
      <c r="V149" s="12"/>
    </row>
    <row r="150" spans="3:22" ht="12.75">
      <c r="C150" s="12"/>
      <c r="D150" s="12"/>
      <c r="E150" s="12"/>
      <c r="F150" s="12"/>
      <c r="G150" s="12"/>
      <c r="H150" s="12"/>
      <c r="I150" s="12"/>
      <c r="J150" s="12"/>
      <c r="K150" s="12"/>
      <c r="L150" s="12"/>
      <c r="M150" s="12"/>
      <c r="N150" s="12"/>
      <c r="O150" s="12"/>
      <c r="P150" s="12"/>
      <c r="Q150" s="12"/>
      <c r="R150" s="12"/>
      <c r="S150" s="12"/>
      <c r="T150" s="12"/>
      <c r="U150" s="12"/>
      <c r="V150" s="12"/>
    </row>
    <row r="151" spans="3:22" ht="12.75">
      <c r="C151" s="12"/>
      <c r="D151" s="12"/>
      <c r="E151" s="12"/>
      <c r="F151" s="12"/>
      <c r="G151" s="12"/>
      <c r="H151" s="12"/>
      <c r="I151" s="12"/>
      <c r="J151" s="12"/>
      <c r="K151" s="12"/>
      <c r="L151" s="12"/>
      <c r="M151" s="12"/>
      <c r="N151" s="12"/>
      <c r="O151" s="12"/>
      <c r="P151" s="12"/>
      <c r="Q151" s="12"/>
      <c r="R151" s="12"/>
      <c r="S151" s="12"/>
      <c r="T151" s="12"/>
      <c r="U151" s="12"/>
      <c r="V151" s="12"/>
    </row>
    <row r="152" spans="3:22" ht="12.75">
      <c r="C152" s="12"/>
      <c r="D152" s="12"/>
      <c r="E152" s="12"/>
      <c r="F152" s="12"/>
      <c r="G152" s="12"/>
      <c r="H152" s="12"/>
      <c r="I152" s="12"/>
      <c r="J152" s="12"/>
      <c r="K152" s="12"/>
      <c r="L152" s="12"/>
      <c r="M152" s="12"/>
      <c r="N152" s="12"/>
      <c r="O152" s="12"/>
      <c r="P152" s="12"/>
      <c r="Q152" s="12"/>
      <c r="R152" s="12"/>
      <c r="S152" s="12"/>
      <c r="T152" s="12"/>
      <c r="U152" s="12"/>
      <c r="V152" s="12"/>
    </row>
    <row r="153" spans="3:22" ht="12.75">
      <c r="C153" s="12"/>
      <c r="D153" s="12"/>
      <c r="E153" s="12"/>
      <c r="F153" s="12"/>
      <c r="G153" s="12"/>
      <c r="H153" s="12"/>
      <c r="I153" s="12"/>
      <c r="J153" s="12"/>
      <c r="K153" s="12"/>
      <c r="L153" s="12"/>
      <c r="M153" s="12"/>
      <c r="N153" s="12"/>
      <c r="O153" s="12"/>
      <c r="P153" s="12"/>
      <c r="Q153" s="12"/>
      <c r="R153" s="12"/>
      <c r="S153" s="12"/>
      <c r="T153" s="12"/>
      <c r="U153" s="12"/>
      <c r="V153" s="12"/>
    </row>
    <row r="154" spans="3:22" ht="12.75">
      <c r="C154" s="12"/>
      <c r="D154" s="12"/>
      <c r="E154" s="12"/>
      <c r="F154" s="12"/>
      <c r="G154" s="12"/>
      <c r="H154" s="12"/>
      <c r="I154" s="12"/>
      <c r="J154" s="12"/>
      <c r="K154" s="12"/>
      <c r="L154" s="12"/>
      <c r="M154" s="12"/>
      <c r="N154" s="12"/>
      <c r="O154" s="12"/>
      <c r="P154" s="12"/>
      <c r="Q154" s="12"/>
      <c r="R154" s="12"/>
      <c r="S154" s="12"/>
      <c r="T154" s="12"/>
      <c r="U154" s="12"/>
      <c r="V154" s="12"/>
    </row>
    <row r="155" spans="3:22" ht="12.75">
      <c r="C155" s="12"/>
      <c r="D155" s="12"/>
      <c r="E155" s="12"/>
      <c r="F155" s="12"/>
      <c r="G155" s="12"/>
      <c r="H155" s="12"/>
      <c r="I155" s="12"/>
      <c r="J155" s="12"/>
      <c r="K155" s="12"/>
      <c r="L155" s="12"/>
      <c r="M155" s="12"/>
      <c r="N155" s="12"/>
      <c r="O155" s="12"/>
      <c r="P155" s="12"/>
      <c r="Q155" s="12"/>
      <c r="R155" s="12"/>
      <c r="S155" s="12"/>
      <c r="T155" s="12"/>
      <c r="U155" s="12"/>
      <c r="V155" s="12"/>
    </row>
    <row r="156" spans="3:22" ht="12.75">
      <c r="C156" s="12"/>
      <c r="D156" s="12"/>
      <c r="E156" s="12"/>
      <c r="F156" s="12"/>
      <c r="G156" s="12"/>
      <c r="H156" s="12"/>
      <c r="I156" s="12"/>
      <c r="J156" s="12"/>
      <c r="K156" s="12"/>
      <c r="L156" s="12"/>
      <c r="M156" s="12"/>
      <c r="N156" s="12"/>
      <c r="O156" s="12"/>
      <c r="P156" s="12"/>
      <c r="Q156" s="12"/>
      <c r="R156" s="12"/>
      <c r="S156" s="12"/>
      <c r="T156" s="12"/>
      <c r="U156" s="12"/>
      <c r="V156" s="12"/>
    </row>
    <row r="157" spans="3:22" ht="12.75">
      <c r="C157" s="12"/>
      <c r="D157" s="12"/>
      <c r="E157" s="12"/>
      <c r="F157" s="12"/>
      <c r="G157" s="12"/>
      <c r="H157" s="12"/>
      <c r="I157" s="12"/>
      <c r="J157" s="12"/>
      <c r="K157" s="12"/>
      <c r="L157" s="12"/>
      <c r="M157" s="12"/>
      <c r="N157" s="12"/>
      <c r="O157" s="12"/>
      <c r="P157" s="12"/>
      <c r="Q157" s="12"/>
      <c r="R157" s="12"/>
      <c r="S157" s="12"/>
      <c r="T157" s="12"/>
      <c r="U157" s="12"/>
      <c r="V157" s="12"/>
    </row>
    <row r="158" spans="3:22" ht="12.75">
      <c r="C158" s="12"/>
      <c r="D158" s="12"/>
      <c r="E158" s="12"/>
      <c r="F158" s="12"/>
      <c r="G158" s="12"/>
      <c r="H158" s="12"/>
      <c r="I158" s="12"/>
      <c r="J158" s="12"/>
      <c r="K158" s="12"/>
      <c r="L158" s="12"/>
      <c r="M158" s="12"/>
      <c r="N158" s="12"/>
      <c r="O158" s="12"/>
      <c r="P158" s="12"/>
      <c r="Q158" s="12"/>
      <c r="R158" s="12"/>
      <c r="S158" s="12"/>
      <c r="T158" s="12"/>
      <c r="U158" s="12"/>
      <c r="V158" s="12"/>
    </row>
    <row r="159" spans="3:22" ht="12.75">
      <c r="C159" s="12"/>
      <c r="D159" s="12"/>
      <c r="E159" s="12"/>
      <c r="F159" s="12"/>
      <c r="G159" s="12"/>
      <c r="H159" s="12"/>
      <c r="I159" s="12"/>
      <c r="J159" s="12"/>
      <c r="K159" s="12"/>
      <c r="L159" s="12"/>
      <c r="M159" s="12"/>
      <c r="N159" s="12"/>
      <c r="O159" s="12"/>
      <c r="P159" s="12"/>
      <c r="Q159" s="12"/>
      <c r="R159" s="12"/>
      <c r="S159" s="12"/>
      <c r="T159" s="12"/>
      <c r="U159" s="12"/>
      <c r="V159" s="12"/>
    </row>
    <row r="160" spans="3:22" ht="12.75">
      <c r="C160" s="12"/>
      <c r="D160" s="12"/>
      <c r="E160" s="12"/>
      <c r="F160" s="12"/>
      <c r="G160" s="12"/>
      <c r="H160" s="12"/>
      <c r="I160" s="12"/>
      <c r="J160" s="12"/>
      <c r="K160" s="12"/>
      <c r="L160" s="12"/>
      <c r="M160" s="12"/>
      <c r="N160" s="12"/>
      <c r="O160" s="12"/>
      <c r="P160" s="12"/>
      <c r="Q160" s="12"/>
      <c r="R160" s="12"/>
      <c r="S160" s="12"/>
      <c r="T160" s="12"/>
      <c r="U160" s="12"/>
      <c r="V160" s="12"/>
    </row>
    <row r="161" spans="3:22" ht="12.75">
      <c r="C161" s="12"/>
      <c r="D161" s="12"/>
      <c r="E161" s="12"/>
      <c r="F161" s="12"/>
      <c r="G161" s="12"/>
      <c r="H161" s="12"/>
      <c r="I161" s="12"/>
      <c r="J161" s="12"/>
      <c r="K161" s="12"/>
      <c r="L161" s="12"/>
      <c r="M161" s="12"/>
      <c r="N161" s="12"/>
      <c r="O161" s="12"/>
      <c r="P161" s="12"/>
      <c r="Q161" s="12"/>
      <c r="R161" s="12"/>
      <c r="S161" s="12"/>
      <c r="T161" s="12"/>
      <c r="U161" s="12"/>
      <c r="V161" s="12"/>
    </row>
    <row r="162" spans="3:22" ht="12.75">
      <c r="C162" s="12"/>
      <c r="D162" s="12"/>
      <c r="E162" s="12"/>
      <c r="F162" s="12"/>
      <c r="G162" s="12"/>
      <c r="H162" s="12"/>
      <c r="I162" s="12"/>
      <c r="J162" s="12"/>
      <c r="K162" s="12"/>
      <c r="L162" s="12"/>
      <c r="M162" s="12"/>
      <c r="N162" s="12"/>
      <c r="O162" s="12"/>
      <c r="P162" s="12"/>
      <c r="Q162" s="12"/>
      <c r="R162" s="12"/>
      <c r="S162" s="12"/>
      <c r="T162" s="12"/>
      <c r="U162" s="12"/>
      <c r="V162" s="12"/>
    </row>
    <row r="163" spans="3:22" ht="12.75">
      <c r="C163" s="12"/>
      <c r="D163" s="12"/>
      <c r="E163" s="12"/>
      <c r="F163" s="12"/>
      <c r="G163" s="12"/>
      <c r="H163" s="12"/>
      <c r="I163" s="12"/>
      <c r="J163" s="12"/>
      <c r="K163" s="12"/>
      <c r="L163" s="12"/>
      <c r="M163" s="12"/>
      <c r="N163" s="12"/>
      <c r="O163" s="12"/>
      <c r="P163" s="12"/>
      <c r="Q163" s="12"/>
      <c r="R163" s="12"/>
      <c r="S163" s="12"/>
      <c r="T163" s="12"/>
      <c r="U163" s="12"/>
      <c r="V163" s="12"/>
    </row>
    <row r="164" spans="3:22" ht="12.75">
      <c r="C164" s="12"/>
      <c r="D164" s="12"/>
      <c r="E164" s="12"/>
      <c r="F164" s="12"/>
      <c r="G164" s="12"/>
      <c r="H164" s="12"/>
      <c r="I164" s="12"/>
      <c r="J164" s="12"/>
      <c r="K164" s="12"/>
      <c r="L164" s="12"/>
      <c r="M164" s="12"/>
      <c r="N164" s="12"/>
      <c r="O164" s="12"/>
      <c r="P164" s="12"/>
      <c r="Q164" s="12"/>
      <c r="R164" s="12"/>
      <c r="S164" s="12"/>
      <c r="T164" s="12"/>
      <c r="U164" s="12"/>
      <c r="V164" s="12"/>
    </row>
    <row r="165" spans="3:22" ht="12.75">
      <c r="C165" s="12"/>
      <c r="D165" s="12"/>
      <c r="E165" s="12"/>
      <c r="F165" s="12"/>
      <c r="G165" s="12"/>
      <c r="H165" s="12"/>
      <c r="I165" s="12"/>
      <c r="J165" s="12"/>
      <c r="K165" s="12"/>
      <c r="L165" s="12"/>
      <c r="M165" s="12"/>
      <c r="N165" s="12"/>
      <c r="O165" s="12"/>
      <c r="P165" s="12"/>
      <c r="Q165" s="12"/>
      <c r="R165" s="12"/>
      <c r="S165" s="12"/>
      <c r="T165" s="12"/>
      <c r="U165" s="12"/>
      <c r="V165" s="12"/>
    </row>
    <row r="166" spans="3:22" ht="12.75">
      <c r="C166" s="12"/>
      <c r="D166" s="12"/>
      <c r="E166" s="12"/>
      <c r="F166" s="12"/>
      <c r="G166" s="12"/>
      <c r="H166" s="12"/>
      <c r="I166" s="12"/>
      <c r="J166" s="12"/>
      <c r="K166" s="12"/>
      <c r="L166" s="12"/>
      <c r="M166" s="12"/>
      <c r="N166" s="12"/>
      <c r="O166" s="12"/>
      <c r="P166" s="12"/>
      <c r="Q166" s="12"/>
      <c r="R166" s="12"/>
      <c r="S166" s="12"/>
      <c r="T166" s="12"/>
      <c r="U166" s="12"/>
      <c r="V166" s="12"/>
    </row>
    <row r="167" spans="3:22" ht="12.75">
      <c r="C167" s="12"/>
      <c r="D167" s="12"/>
      <c r="E167" s="12"/>
      <c r="F167" s="12"/>
      <c r="G167" s="12"/>
      <c r="H167" s="12"/>
      <c r="I167" s="12"/>
      <c r="J167" s="12"/>
      <c r="K167" s="12"/>
      <c r="L167" s="12"/>
      <c r="M167" s="12"/>
      <c r="N167" s="12"/>
      <c r="O167" s="12"/>
      <c r="P167" s="12"/>
      <c r="Q167" s="12"/>
      <c r="R167" s="12"/>
      <c r="S167" s="12"/>
      <c r="T167" s="12"/>
      <c r="U167" s="12"/>
      <c r="V167" s="12"/>
    </row>
    <row r="168" spans="3:22" ht="12.75">
      <c r="C168" s="12"/>
      <c r="D168" s="12"/>
      <c r="E168" s="12"/>
      <c r="F168" s="12"/>
      <c r="G168" s="12"/>
      <c r="H168" s="12"/>
      <c r="I168" s="12"/>
      <c r="J168" s="12"/>
      <c r="K168" s="12"/>
      <c r="L168" s="12"/>
      <c r="M168" s="12"/>
      <c r="N168" s="12"/>
      <c r="O168" s="12"/>
      <c r="P168" s="12"/>
      <c r="Q168" s="12"/>
      <c r="R168" s="12"/>
      <c r="S168" s="12"/>
      <c r="T168" s="12"/>
      <c r="U168" s="12"/>
      <c r="V168" s="12"/>
    </row>
    <row r="169" spans="3:22" ht="12.75">
      <c r="C169" s="12"/>
      <c r="D169" s="12"/>
      <c r="E169" s="12"/>
      <c r="F169" s="12"/>
      <c r="G169" s="12"/>
      <c r="H169" s="12"/>
      <c r="I169" s="12"/>
      <c r="J169" s="12"/>
      <c r="K169" s="12"/>
      <c r="L169" s="12"/>
      <c r="M169" s="12"/>
      <c r="N169" s="12"/>
      <c r="O169" s="12"/>
      <c r="P169" s="12"/>
      <c r="Q169" s="12"/>
      <c r="R169" s="12"/>
      <c r="S169" s="12"/>
      <c r="T169" s="12"/>
      <c r="U169" s="12"/>
      <c r="V169" s="12"/>
    </row>
    <row r="170" spans="3:22" ht="12.75">
      <c r="C170" s="12"/>
      <c r="D170" s="12"/>
      <c r="E170" s="12"/>
      <c r="F170" s="12"/>
      <c r="G170" s="12"/>
      <c r="H170" s="12"/>
      <c r="I170" s="12"/>
      <c r="J170" s="12"/>
      <c r="K170" s="12"/>
      <c r="L170" s="12"/>
      <c r="M170" s="12"/>
      <c r="N170" s="12"/>
      <c r="O170" s="12"/>
      <c r="P170" s="12"/>
      <c r="Q170" s="12"/>
      <c r="R170" s="12"/>
      <c r="S170" s="12"/>
      <c r="T170" s="12"/>
      <c r="U170" s="12"/>
      <c r="V170" s="12"/>
    </row>
    <row r="171" spans="3:22" ht="12.75">
      <c r="C171" s="12"/>
      <c r="D171" s="12"/>
      <c r="E171" s="12"/>
      <c r="F171" s="12"/>
      <c r="G171" s="12"/>
      <c r="H171" s="12"/>
      <c r="I171" s="12"/>
      <c r="J171" s="12"/>
      <c r="K171" s="12"/>
      <c r="L171" s="12"/>
      <c r="M171" s="12"/>
      <c r="N171" s="12"/>
      <c r="O171" s="12"/>
      <c r="P171" s="12"/>
      <c r="Q171" s="12"/>
      <c r="R171" s="12"/>
      <c r="S171" s="12"/>
      <c r="T171" s="12"/>
      <c r="U171" s="12"/>
      <c r="V171" s="12"/>
    </row>
    <row r="172" spans="3:22" ht="12.75">
      <c r="C172" s="12"/>
      <c r="D172" s="12"/>
      <c r="E172" s="12"/>
      <c r="F172" s="12"/>
      <c r="G172" s="12"/>
      <c r="H172" s="12"/>
      <c r="I172" s="12"/>
      <c r="J172" s="12"/>
      <c r="K172" s="12"/>
      <c r="L172" s="12"/>
      <c r="M172" s="12"/>
      <c r="N172" s="12"/>
      <c r="O172" s="12"/>
      <c r="P172" s="12"/>
      <c r="Q172" s="12"/>
      <c r="R172" s="12"/>
      <c r="S172" s="12"/>
      <c r="T172" s="12"/>
      <c r="U172" s="12"/>
      <c r="V172" s="12"/>
    </row>
    <row r="173" spans="3:22" ht="12.75">
      <c r="C173" s="12"/>
      <c r="D173" s="12"/>
      <c r="E173" s="12"/>
      <c r="F173" s="12"/>
      <c r="G173" s="12"/>
      <c r="H173" s="12"/>
      <c r="I173" s="12"/>
      <c r="J173" s="12"/>
      <c r="K173" s="12"/>
      <c r="L173" s="12"/>
      <c r="M173" s="12"/>
      <c r="N173" s="12"/>
      <c r="O173" s="12"/>
      <c r="P173" s="12"/>
      <c r="Q173" s="12"/>
      <c r="R173" s="12"/>
      <c r="S173" s="12"/>
      <c r="T173" s="12"/>
      <c r="U173" s="12"/>
      <c r="V173" s="12"/>
    </row>
    <row r="174" spans="3:22" ht="12.75">
      <c r="C174" s="12"/>
      <c r="D174" s="12"/>
      <c r="E174" s="12"/>
      <c r="F174" s="12"/>
      <c r="G174" s="12"/>
      <c r="H174" s="12"/>
      <c r="I174" s="12"/>
      <c r="J174" s="12"/>
      <c r="K174" s="12"/>
      <c r="L174" s="12"/>
      <c r="M174" s="12"/>
      <c r="N174" s="12"/>
      <c r="O174" s="12"/>
      <c r="P174" s="12"/>
      <c r="Q174" s="12"/>
      <c r="R174" s="12"/>
      <c r="S174" s="12"/>
      <c r="T174" s="12"/>
      <c r="U174" s="12"/>
      <c r="V174" s="12"/>
    </row>
    <row r="175" spans="3:22" ht="12.75">
      <c r="C175" s="12"/>
      <c r="D175" s="12"/>
      <c r="E175" s="12"/>
      <c r="F175" s="12"/>
      <c r="G175" s="12"/>
      <c r="H175" s="12"/>
      <c r="I175" s="12"/>
      <c r="J175" s="12"/>
      <c r="K175" s="12"/>
      <c r="L175" s="12"/>
      <c r="M175" s="12"/>
      <c r="N175" s="12"/>
      <c r="O175" s="12"/>
      <c r="P175" s="12"/>
      <c r="Q175" s="12"/>
      <c r="R175" s="12"/>
      <c r="S175" s="12"/>
      <c r="T175" s="12"/>
      <c r="U175" s="12"/>
      <c r="V175" s="12"/>
    </row>
    <row r="176" spans="3:22" ht="12.75">
      <c r="C176" s="12"/>
      <c r="D176" s="12"/>
      <c r="E176" s="12"/>
      <c r="F176" s="12"/>
      <c r="G176" s="12"/>
      <c r="H176" s="12"/>
      <c r="I176" s="12"/>
      <c r="J176" s="12"/>
      <c r="K176" s="12"/>
      <c r="L176" s="12"/>
      <c r="M176" s="12"/>
      <c r="N176" s="12"/>
      <c r="O176" s="12"/>
      <c r="P176" s="12"/>
      <c r="Q176" s="12"/>
      <c r="R176" s="12"/>
      <c r="S176" s="12"/>
      <c r="T176" s="12"/>
      <c r="U176" s="12"/>
      <c r="V176" s="12"/>
    </row>
    <row r="177" spans="3:22" ht="12.75">
      <c r="C177" s="12"/>
      <c r="D177" s="12"/>
      <c r="E177" s="12"/>
      <c r="F177" s="12"/>
      <c r="G177" s="12"/>
      <c r="H177" s="12"/>
      <c r="I177" s="12"/>
      <c r="J177" s="12"/>
      <c r="K177" s="12"/>
      <c r="L177" s="12"/>
      <c r="M177" s="12"/>
      <c r="N177" s="12"/>
      <c r="O177" s="12"/>
      <c r="P177" s="12"/>
      <c r="Q177" s="12"/>
      <c r="R177" s="12"/>
      <c r="S177" s="12"/>
      <c r="T177" s="12"/>
      <c r="U177" s="12"/>
      <c r="V177" s="12"/>
    </row>
    <row r="178" spans="3:22" ht="12.75">
      <c r="C178" s="12"/>
      <c r="D178" s="12"/>
      <c r="E178" s="12"/>
      <c r="F178" s="12"/>
      <c r="G178" s="12"/>
      <c r="H178" s="12"/>
      <c r="I178" s="12"/>
      <c r="J178" s="12"/>
      <c r="K178" s="12"/>
      <c r="L178" s="12"/>
      <c r="M178" s="12"/>
      <c r="N178" s="12"/>
      <c r="O178" s="12"/>
      <c r="P178" s="12"/>
      <c r="Q178" s="12"/>
      <c r="R178" s="12"/>
      <c r="S178" s="12"/>
      <c r="T178" s="12"/>
      <c r="U178" s="12"/>
      <c r="V178" s="12"/>
    </row>
    <row r="179" spans="3:22" ht="12.75">
      <c r="C179" s="12"/>
      <c r="D179" s="12"/>
      <c r="E179" s="12"/>
      <c r="F179" s="12"/>
      <c r="G179" s="12"/>
      <c r="H179" s="12"/>
      <c r="I179" s="12"/>
      <c r="J179" s="12"/>
      <c r="K179" s="12"/>
      <c r="L179" s="12"/>
      <c r="M179" s="12"/>
      <c r="N179" s="12"/>
      <c r="O179" s="12"/>
      <c r="P179" s="12"/>
      <c r="Q179" s="12"/>
      <c r="R179" s="12"/>
      <c r="S179" s="12"/>
      <c r="T179" s="12"/>
      <c r="U179" s="12"/>
      <c r="V179" s="12"/>
    </row>
    <row r="180" spans="3:22" ht="12.75">
      <c r="C180" s="12"/>
      <c r="D180" s="12"/>
      <c r="E180" s="12"/>
      <c r="F180" s="12"/>
      <c r="G180" s="12"/>
      <c r="H180" s="12"/>
      <c r="I180" s="12"/>
      <c r="J180" s="12"/>
      <c r="K180" s="12"/>
      <c r="L180" s="12"/>
      <c r="M180" s="12"/>
      <c r="N180" s="12"/>
      <c r="O180" s="12"/>
      <c r="P180" s="12"/>
      <c r="Q180" s="12"/>
      <c r="R180" s="12"/>
      <c r="S180" s="12"/>
      <c r="T180" s="12"/>
      <c r="U180" s="12"/>
      <c r="V180" s="12"/>
    </row>
    <row r="181" spans="3:22" ht="12.75">
      <c r="C181" s="12"/>
      <c r="D181" s="12"/>
      <c r="E181" s="12"/>
      <c r="F181" s="12"/>
      <c r="G181" s="12"/>
      <c r="H181" s="12"/>
      <c r="I181" s="12"/>
      <c r="J181" s="12"/>
      <c r="K181" s="12"/>
      <c r="L181" s="12"/>
      <c r="M181" s="12"/>
      <c r="N181" s="12"/>
      <c r="O181" s="12"/>
      <c r="P181" s="12"/>
      <c r="Q181" s="12"/>
      <c r="R181" s="12"/>
      <c r="S181" s="12"/>
      <c r="T181" s="12"/>
      <c r="U181" s="12"/>
      <c r="V181" s="12"/>
    </row>
    <row r="182" spans="3:22" ht="12.75">
      <c r="C182" s="12"/>
      <c r="D182" s="12"/>
      <c r="E182" s="12"/>
      <c r="F182" s="12"/>
      <c r="G182" s="12"/>
      <c r="H182" s="12"/>
      <c r="I182" s="12"/>
      <c r="J182" s="12"/>
      <c r="K182" s="12"/>
      <c r="L182" s="12"/>
      <c r="M182" s="12"/>
      <c r="N182" s="12"/>
      <c r="O182" s="12"/>
      <c r="P182" s="12"/>
      <c r="Q182" s="12"/>
      <c r="R182" s="12"/>
      <c r="S182" s="12"/>
      <c r="T182" s="12"/>
      <c r="U182" s="12"/>
      <c r="V182" s="12"/>
    </row>
    <row r="183" spans="3:22" ht="12.75">
      <c r="C183" s="12"/>
      <c r="D183" s="12"/>
      <c r="E183" s="12"/>
      <c r="F183" s="12"/>
      <c r="G183" s="12"/>
      <c r="H183" s="12"/>
      <c r="I183" s="12"/>
      <c r="J183" s="12"/>
      <c r="K183" s="12"/>
      <c r="L183" s="12"/>
      <c r="M183" s="12"/>
      <c r="N183" s="12"/>
      <c r="O183" s="12"/>
      <c r="P183" s="12"/>
      <c r="Q183" s="12"/>
      <c r="R183" s="12"/>
      <c r="S183" s="12"/>
      <c r="T183" s="12"/>
      <c r="U183" s="12"/>
      <c r="V183" s="12"/>
    </row>
    <row r="184" spans="3:22" ht="12.75">
      <c r="C184" s="12"/>
      <c r="D184" s="12"/>
      <c r="E184" s="12"/>
      <c r="F184" s="12"/>
      <c r="G184" s="12"/>
      <c r="H184" s="12"/>
      <c r="I184" s="12"/>
      <c r="J184" s="12"/>
      <c r="K184" s="12"/>
      <c r="L184" s="12"/>
      <c r="M184" s="12"/>
      <c r="N184" s="12"/>
      <c r="O184" s="12"/>
      <c r="P184" s="12"/>
      <c r="Q184" s="12"/>
      <c r="R184" s="12"/>
      <c r="S184" s="12"/>
      <c r="T184" s="12"/>
      <c r="U184" s="12"/>
      <c r="V184" s="12"/>
    </row>
    <row r="185" spans="3:22" ht="12.75">
      <c r="C185" s="12"/>
      <c r="D185" s="12"/>
      <c r="E185" s="12"/>
      <c r="F185" s="12"/>
      <c r="G185" s="12"/>
      <c r="H185" s="12"/>
      <c r="I185" s="12"/>
      <c r="J185" s="12"/>
      <c r="K185" s="12"/>
      <c r="L185" s="12"/>
      <c r="M185" s="12"/>
      <c r="N185" s="12"/>
      <c r="O185" s="12"/>
      <c r="P185" s="12"/>
      <c r="Q185" s="12"/>
      <c r="R185" s="12"/>
      <c r="S185" s="12"/>
      <c r="T185" s="12"/>
      <c r="U185" s="12"/>
      <c r="V185" s="12"/>
    </row>
    <row r="186" spans="3:22" ht="12.75">
      <c r="C186" s="12"/>
      <c r="D186" s="12"/>
      <c r="E186" s="12"/>
      <c r="F186" s="12"/>
      <c r="G186" s="12"/>
      <c r="H186" s="12"/>
      <c r="I186" s="12"/>
      <c r="J186" s="12"/>
      <c r="K186" s="12"/>
      <c r="L186" s="12"/>
      <c r="M186" s="12"/>
      <c r="N186" s="12"/>
      <c r="O186" s="12"/>
      <c r="P186" s="12"/>
      <c r="Q186" s="12"/>
      <c r="R186" s="12"/>
      <c r="S186" s="12"/>
      <c r="T186" s="12"/>
      <c r="U186" s="12"/>
      <c r="V186" s="12"/>
    </row>
    <row r="187" spans="3:22" ht="12.75">
      <c r="C187" s="12"/>
      <c r="D187" s="12"/>
      <c r="E187" s="12"/>
      <c r="F187" s="12"/>
      <c r="G187" s="12"/>
      <c r="H187" s="12"/>
      <c r="I187" s="12"/>
      <c r="J187" s="12"/>
      <c r="K187" s="12"/>
      <c r="L187" s="12"/>
      <c r="M187" s="12"/>
      <c r="N187" s="12"/>
      <c r="O187" s="12"/>
      <c r="P187" s="12"/>
      <c r="Q187" s="12"/>
      <c r="R187" s="12"/>
      <c r="S187" s="12"/>
      <c r="T187" s="12"/>
      <c r="U187" s="12"/>
      <c r="V187" s="12"/>
    </row>
    <row r="188" spans="3:22" ht="12.75">
      <c r="C188" s="12"/>
      <c r="D188" s="12"/>
      <c r="E188" s="12"/>
      <c r="F188" s="12"/>
      <c r="G188" s="12"/>
      <c r="H188" s="12"/>
      <c r="I188" s="12"/>
      <c r="J188" s="12"/>
      <c r="K188" s="12"/>
      <c r="L188" s="12"/>
      <c r="M188" s="12"/>
      <c r="N188" s="12"/>
      <c r="O188" s="12"/>
      <c r="P188" s="12"/>
      <c r="Q188" s="12"/>
      <c r="R188" s="12"/>
      <c r="S188" s="12"/>
      <c r="T188" s="12"/>
      <c r="U188" s="12"/>
      <c r="V188" s="12"/>
    </row>
    <row r="189" spans="3:22" ht="12.75">
      <c r="C189" s="12"/>
      <c r="D189" s="12"/>
      <c r="E189" s="12"/>
      <c r="F189" s="12"/>
      <c r="G189" s="12"/>
      <c r="H189" s="12"/>
      <c r="I189" s="12"/>
      <c r="J189" s="12"/>
      <c r="K189" s="12"/>
      <c r="L189" s="12"/>
      <c r="M189" s="12"/>
      <c r="N189" s="12"/>
      <c r="O189" s="12"/>
      <c r="P189" s="12"/>
      <c r="Q189" s="12"/>
      <c r="R189" s="12"/>
      <c r="S189" s="12"/>
      <c r="T189" s="12"/>
      <c r="U189" s="12"/>
      <c r="V189" s="12"/>
    </row>
    <row r="190" spans="3:22" ht="12.75">
      <c r="C190" s="12"/>
      <c r="D190" s="12"/>
      <c r="E190" s="12"/>
      <c r="F190" s="12"/>
      <c r="G190" s="12"/>
      <c r="H190" s="12"/>
      <c r="I190" s="12"/>
      <c r="J190" s="12"/>
      <c r="K190" s="12"/>
      <c r="L190" s="12"/>
      <c r="M190" s="12"/>
      <c r="N190" s="12"/>
      <c r="O190" s="12"/>
      <c r="P190" s="12"/>
      <c r="Q190" s="12"/>
      <c r="R190" s="12"/>
      <c r="S190" s="12"/>
      <c r="T190" s="12"/>
      <c r="U190" s="12"/>
      <c r="V190" s="12"/>
    </row>
    <row r="191" spans="3:22" ht="12.75">
      <c r="C191" s="12"/>
      <c r="D191" s="12"/>
      <c r="E191" s="12"/>
      <c r="F191" s="12"/>
      <c r="G191" s="12"/>
      <c r="H191" s="12"/>
      <c r="I191" s="12"/>
      <c r="J191" s="12"/>
      <c r="K191" s="12"/>
      <c r="L191" s="12"/>
      <c r="M191" s="12"/>
      <c r="N191" s="12"/>
      <c r="O191" s="12"/>
      <c r="P191" s="12"/>
      <c r="Q191" s="12"/>
      <c r="R191" s="12"/>
      <c r="S191" s="12"/>
      <c r="T191" s="12"/>
      <c r="U191" s="12"/>
      <c r="V191" s="12"/>
    </row>
    <row r="192" spans="3:22" ht="12.75">
      <c r="C192" s="12"/>
      <c r="D192" s="12"/>
      <c r="E192" s="12"/>
      <c r="F192" s="12"/>
      <c r="G192" s="12"/>
      <c r="H192" s="12"/>
      <c r="I192" s="12"/>
      <c r="J192" s="12"/>
      <c r="K192" s="12"/>
      <c r="L192" s="12"/>
      <c r="M192" s="12"/>
      <c r="N192" s="12"/>
      <c r="O192" s="12"/>
      <c r="P192" s="12"/>
      <c r="Q192" s="12"/>
      <c r="R192" s="12"/>
      <c r="S192" s="12"/>
      <c r="T192" s="12"/>
      <c r="U192" s="12"/>
      <c r="V192" s="12"/>
    </row>
    <row r="193" spans="3:22" ht="12.75">
      <c r="C193" s="12"/>
      <c r="D193" s="12"/>
      <c r="E193" s="12"/>
      <c r="F193" s="12"/>
      <c r="G193" s="12"/>
      <c r="H193" s="12"/>
      <c r="I193" s="12"/>
      <c r="J193" s="12"/>
      <c r="K193" s="12"/>
      <c r="L193" s="12"/>
      <c r="M193" s="12"/>
      <c r="N193" s="12"/>
      <c r="O193" s="12"/>
      <c r="P193" s="12"/>
      <c r="Q193" s="12"/>
      <c r="R193" s="12"/>
      <c r="S193" s="12"/>
      <c r="T193" s="12"/>
      <c r="U193" s="12"/>
      <c r="V193" s="12"/>
    </row>
    <row r="194" spans="3:22" ht="12.75">
      <c r="C194" s="12"/>
      <c r="D194" s="12"/>
      <c r="E194" s="12"/>
      <c r="F194" s="12"/>
      <c r="G194" s="12"/>
      <c r="H194" s="12"/>
      <c r="I194" s="12"/>
      <c r="J194" s="12"/>
      <c r="K194" s="12"/>
      <c r="L194" s="12"/>
      <c r="M194" s="12"/>
      <c r="N194" s="12"/>
      <c r="O194" s="12"/>
      <c r="P194" s="12"/>
      <c r="Q194" s="12"/>
      <c r="R194" s="12"/>
      <c r="S194" s="12"/>
      <c r="T194" s="12"/>
      <c r="U194" s="12"/>
      <c r="V194" s="12"/>
    </row>
    <row r="195" spans="3:22" ht="12.75">
      <c r="C195" s="12"/>
      <c r="D195" s="12"/>
      <c r="E195" s="12"/>
      <c r="F195" s="12"/>
      <c r="G195" s="12"/>
      <c r="H195" s="12"/>
      <c r="I195" s="12"/>
      <c r="J195" s="12"/>
      <c r="K195" s="12"/>
      <c r="L195" s="12"/>
      <c r="M195" s="12"/>
      <c r="N195" s="12"/>
      <c r="O195" s="12"/>
      <c r="P195" s="12"/>
      <c r="Q195" s="12"/>
      <c r="R195" s="12"/>
      <c r="S195" s="12"/>
      <c r="T195" s="12"/>
      <c r="U195" s="12"/>
      <c r="V195" s="12"/>
    </row>
    <row r="196" spans="3:22" ht="12.75">
      <c r="C196" s="12"/>
      <c r="D196" s="12"/>
      <c r="E196" s="12"/>
      <c r="F196" s="12"/>
      <c r="G196" s="12"/>
      <c r="H196" s="12"/>
      <c r="I196" s="12"/>
      <c r="J196" s="12"/>
      <c r="K196" s="12"/>
      <c r="L196" s="12"/>
      <c r="M196" s="12"/>
      <c r="N196" s="12"/>
      <c r="O196" s="12"/>
      <c r="P196" s="12"/>
      <c r="Q196" s="12"/>
      <c r="R196" s="12"/>
      <c r="S196" s="12"/>
      <c r="T196" s="12"/>
      <c r="U196" s="12"/>
      <c r="V196" s="12"/>
    </row>
    <row r="197" spans="3:22" ht="12.75">
      <c r="C197" s="12"/>
      <c r="D197" s="12"/>
      <c r="E197" s="12"/>
      <c r="F197" s="12"/>
      <c r="G197" s="12"/>
      <c r="H197" s="12"/>
      <c r="I197" s="12"/>
      <c r="J197" s="12"/>
      <c r="K197" s="12"/>
      <c r="L197" s="12"/>
      <c r="M197" s="12"/>
      <c r="N197" s="12"/>
      <c r="O197" s="12"/>
      <c r="P197" s="12"/>
      <c r="Q197" s="12"/>
      <c r="R197" s="12"/>
      <c r="S197" s="12"/>
      <c r="T197" s="12"/>
      <c r="U197" s="12"/>
      <c r="V197" s="12"/>
    </row>
    <row r="198" spans="3:22" ht="12.75">
      <c r="C198" s="12"/>
      <c r="D198" s="12"/>
      <c r="E198" s="12"/>
      <c r="F198" s="12"/>
      <c r="G198" s="12"/>
      <c r="H198" s="12"/>
      <c r="I198" s="12"/>
      <c r="J198" s="12"/>
      <c r="K198" s="12"/>
      <c r="L198" s="12"/>
      <c r="M198" s="12"/>
      <c r="N198" s="12"/>
      <c r="O198" s="12"/>
      <c r="P198" s="12"/>
      <c r="Q198" s="12"/>
      <c r="R198" s="12"/>
      <c r="S198" s="12"/>
      <c r="T198" s="12"/>
      <c r="U198" s="12"/>
      <c r="V198" s="12"/>
    </row>
    <row r="199" spans="3:22" ht="12.75">
      <c r="C199" s="12"/>
      <c r="D199" s="12"/>
      <c r="E199" s="12"/>
      <c r="F199" s="12"/>
      <c r="G199" s="12"/>
      <c r="H199" s="12"/>
      <c r="I199" s="12"/>
      <c r="J199" s="12"/>
      <c r="K199" s="12"/>
      <c r="L199" s="12"/>
      <c r="M199" s="12"/>
      <c r="N199" s="12"/>
      <c r="O199" s="12"/>
      <c r="P199" s="12"/>
      <c r="Q199" s="12"/>
      <c r="R199" s="12"/>
      <c r="S199" s="12"/>
      <c r="T199" s="12"/>
      <c r="U199" s="12"/>
      <c r="V199" s="12"/>
    </row>
    <row r="200" spans="3:22" ht="12.75">
      <c r="C200" s="12"/>
      <c r="D200" s="12"/>
      <c r="E200" s="12"/>
      <c r="F200" s="12"/>
      <c r="G200" s="12"/>
      <c r="H200" s="12"/>
      <c r="I200" s="12"/>
      <c r="J200" s="12"/>
      <c r="K200" s="12"/>
      <c r="L200" s="12"/>
      <c r="M200" s="12"/>
      <c r="N200" s="12"/>
      <c r="O200" s="12"/>
      <c r="P200" s="12"/>
      <c r="Q200" s="12"/>
      <c r="R200" s="12"/>
      <c r="S200" s="12"/>
      <c r="T200" s="12"/>
      <c r="U200" s="12"/>
      <c r="V200" s="12"/>
    </row>
    <row r="201" spans="3:22" ht="12.75">
      <c r="C201" s="12"/>
      <c r="D201" s="12"/>
      <c r="E201" s="12"/>
      <c r="F201" s="12"/>
      <c r="G201" s="12"/>
      <c r="H201" s="12"/>
      <c r="I201" s="12"/>
      <c r="J201" s="12"/>
      <c r="K201" s="12"/>
      <c r="L201" s="12"/>
      <c r="M201" s="12"/>
      <c r="N201" s="12"/>
      <c r="O201" s="12"/>
      <c r="P201" s="12"/>
      <c r="Q201" s="12"/>
      <c r="R201" s="12"/>
      <c r="S201" s="12"/>
      <c r="T201" s="12"/>
      <c r="U201" s="12"/>
      <c r="V201" s="12"/>
    </row>
    <row r="202" spans="3:22" ht="12.75">
      <c r="C202" s="12"/>
      <c r="D202" s="12"/>
      <c r="E202" s="12"/>
      <c r="F202" s="12"/>
      <c r="G202" s="12"/>
      <c r="H202" s="12"/>
      <c r="I202" s="12"/>
      <c r="J202" s="12"/>
      <c r="K202" s="12"/>
      <c r="L202" s="12"/>
      <c r="M202" s="12"/>
      <c r="N202" s="12"/>
      <c r="O202" s="12"/>
      <c r="P202" s="12"/>
      <c r="Q202" s="12"/>
      <c r="R202" s="12"/>
      <c r="S202" s="12"/>
      <c r="T202" s="12"/>
      <c r="U202" s="12"/>
      <c r="V202" s="12"/>
    </row>
    <row r="203" spans="3:22" ht="12.75">
      <c r="C203" s="12"/>
      <c r="D203" s="12"/>
      <c r="E203" s="12"/>
      <c r="F203" s="12"/>
      <c r="G203" s="12"/>
      <c r="H203" s="12"/>
      <c r="I203" s="12"/>
      <c r="J203" s="12"/>
      <c r="K203" s="12"/>
      <c r="L203" s="12"/>
      <c r="M203" s="12"/>
      <c r="N203" s="12"/>
      <c r="O203" s="12"/>
      <c r="P203" s="12"/>
      <c r="Q203" s="12"/>
      <c r="R203" s="12"/>
      <c r="S203" s="12"/>
      <c r="T203" s="12"/>
      <c r="U203" s="12"/>
      <c r="V203" s="12"/>
    </row>
    <row r="204" spans="3:22" ht="12.75">
      <c r="C204" s="12"/>
      <c r="D204" s="12"/>
      <c r="E204" s="12"/>
      <c r="F204" s="12"/>
      <c r="G204" s="12"/>
      <c r="H204" s="12"/>
      <c r="I204" s="12"/>
      <c r="J204" s="12"/>
      <c r="K204" s="12"/>
      <c r="L204" s="12"/>
      <c r="M204" s="12"/>
      <c r="N204" s="12"/>
      <c r="O204" s="12"/>
      <c r="P204" s="12"/>
      <c r="Q204" s="12"/>
      <c r="R204" s="12"/>
      <c r="S204" s="12"/>
      <c r="T204" s="12"/>
      <c r="U204" s="12"/>
      <c r="V204" s="12"/>
    </row>
    <row r="205" spans="3:22" ht="12.75">
      <c r="C205" s="12"/>
      <c r="D205" s="12"/>
      <c r="E205" s="12"/>
      <c r="F205" s="12"/>
      <c r="G205" s="12"/>
      <c r="H205" s="12"/>
      <c r="I205" s="12"/>
      <c r="J205" s="12"/>
      <c r="K205" s="12"/>
      <c r="L205" s="12"/>
      <c r="M205" s="12"/>
      <c r="N205" s="12"/>
      <c r="O205" s="12"/>
      <c r="P205" s="12"/>
      <c r="Q205" s="12"/>
      <c r="R205" s="12"/>
      <c r="S205" s="12"/>
      <c r="T205" s="12"/>
      <c r="U205" s="12"/>
      <c r="V205" s="12"/>
    </row>
    <row r="206" spans="3:22" ht="12.75">
      <c r="C206" s="12"/>
      <c r="D206" s="12"/>
      <c r="E206" s="12"/>
      <c r="F206" s="12"/>
      <c r="G206" s="12"/>
      <c r="H206" s="12"/>
      <c r="I206" s="12"/>
      <c r="J206" s="12"/>
      <c r="K206" s="12"/>
      <c r="L206" s="12"/>
      <c r="M206" s="12"/>
      <c r="N206" s="12"/>
      <c r="O206" s="12"/>
      <c r="P206" s="12"/>
      <c r="Q206" s="12"/>
      <c r="R206" s="12"/>
      <c r="S206" s="12"/>
      <c r="T206" s="12"/>
      <c r="U206" s="12"/>
      <c r="V206" s="12"/>
    </row>
    <row r="207" spans="3:22" ht="12.75">
      <c r="C207" s="12"/>
      <c r="D207" s="12"/>
      <c r="E207" s="12"/>
      <c r="F207" s="12"/>
      <c r="G207" s="12"/>
      <c r="H207" s="12"/>
      <c r="I207" s="12"/>
      <c r="J207" s="12"/>
      <c r="K207" s="12"/>
      <c r="L207" s="12"/>
      <c r="M207" s="12"/>
      <c r="N207" s="12"/>
      <c r="O207" s="12"/>
      <c r="P207" s="12"/>
      <c r="Q207" s="12"/>
      <c r="R207" s="12"/>
      <c r="S207" s="12"/>
      <c r="T207" s="12"/>
      <c r="U207" s="12"/>
      <c r="V207" s="12"/>
    </row>
    <row r="208" spans="3:22" ht="12.75">
      <c r="C208" s="12"/>
      <c r="D208" s="12"/>
      <c r="E208" s="12"/>
      <c r="F208" s="12"/>
      <c r="G208" s="12"/>
      <c r="H208" s="12"/>
      <c r="I208" s="12"/>
      <c r="J208" s="12"/>
      <c r="K208" s="12"/>
      <c r="L208" s="12"/>
      <c r="M208" s="12"/>
      <c r="N208" s="12"/>
      <c r="O208" s="12"/>
      <c r="P208" s="12"/>
      <c r="Q208" s="12"/>
      <c r="R208" s="12"/>
      <c r="S208" s="12"/>
      <c r="T208" s="12"/>
      <c r="U208" s="12"/>
      <c r="V208" s="12"/>
    </row>
    <row r="209" spans="3:22" ht="12.75">
      <c r="C209" s="12"/>
      <c r="D209" s="12"/>
      <c r="E209" s="12"/>
      <c r="F209" s="12"/>
      <c r="G209" s="12"/>
      <c r="H209" s="12"/>
      <c r="I209" s="12"/>
      <c r="J209" s="12"/>
      <c r="K209" s="12"/>
      <c r="L209" s="12"/>
      <c r="M209" s="12"/>
      <c r="N209" s="12"/>
      <c r="O209" s="12"/>
      <c r="P209" s="12"/>
      <c r="Q209" s="12"/>
      <c r="R209" s="12"/>
      <c r="S209" s="12"/>
      <c r="T209" s="12"/>
      <c r="U209" s="12"/>
      <c r="V209" s="12"/>
    </row>
    <row r="210" spans="3:22" ht="12.75">
      <c r="C210" s="12"/>
      <c r="D210" s="12"/>
      <c r="E210" s="12"/>
      <c r="F210" s="12"/>
      <c r="G210" s="12"/>
      <c r="H210" s="12"/>
      <c r="I210" s="12"/>
      <c r="J210" s="12"/>
      <c r="K210" s="12"/>
      <c r="L210" s="12"/>
      <c r="M210" s="12"/>
      <c r="N210" s="12"/>
      <c r="O210" s="12"/>
      <c r="P210" s="12"/>
      <c r="Q210" s="12"/>
      <c r="R210" s="12"/>
      <c r="S210" s="12"/>
      <c r="T210" s="12"/>
      <c r="U210" s="12"/>
      <c r="V210" s="12"/>
    </row>
    <row r="211" spans="3:22" ht="12.75">
      <c r="C211" s="12"/>
      <c r="D211" s="12"/>
      <c r="E211" s="12"/>
      <c r="F211" s="12"/>
      <c r="G211" s="12"/>
      <c r="H211" s="12"/>
      <c r="I211" s="12"/>
      <c r="J211" s="12"/>
      <c r="K211" s="12"/>
      <c r="L211" s="12"/>
      <c r="M211" s="12"/>
      <c r="N211" s="12"/>
      <c r="O211" s="12"/>
      <c r="P211" s="12"/>
      <c r="Q211" s="12"/>
      <c r="R211" s="12"/>
      <c r="S211" s="12"/>
      <c r="T211" s="12"/>
      <c r="U211" s="12"/>
      <c r="V211" s="12"/>
    </row>
    <row r="212" spans="3:22" ht="12.75">
      <c r="C212" s="12"/>
      <c r="D212" s="12"/>
      <c r="E212" s="12"/>
      <c r="F212" s="12"/>
      <c r="G212" s="12"/>
      <c r="H212" s="12"/>
      <c r="I212" s="12"/>
      <c r="J212" s="12"/>
      <c r="K212" s="12"/>
      <c r="L212" s="12"/>
      <c r="M212" s="12"/>
      <c r="N212" s="12"/>
      <c r="O212" s="12"/>
      <c r="P212" s="12"/>
      <c r="Q212" s="12"/>
      <c r="R212" s="12"/>
      <c r="S212" s="12"/>
      <c r="T212" s="12"/>
      <c r="U212" s="12"/>
      <c r="V212" s="12"/>
    </row>
    <row r="213" spans="3:22" ht="12.75">
      <c r="C213" s="12"/>
      <c r="D213" s="12"/>
      <c r="E213" s="12"/>
      <c r="F213" s="12"/>
      <c r="G213" s="12"/>
      <c r="H213" s="12"/>
      <c r="I213" s="12"/>
      <c r="J213" s="12"/>
      <c r="K213" s="12"/>
      <c r="L213" s="12"/>
      <c r="M213" s="12"/>
      <c r="N213" s="12"/>
      <c r="O213" s="12"/>
      <c r="P213" s="12"/>
      <c r="Q213" s="12"/>
      <c r="R213" s="12"/>
      <c r="S213" s="12"/>
      <c r="T213" s="12"/>
      <c r="U213" s="12"/>
      <c r="V213" s="12"/>
    </row>
    <row r="214" spans="3:22" ht="12.75">
      <c r="C214" s="12"/>
      <c r="D214" s="12"/>
      <c r="E214" s="12"/>
      <c r="F214" s="12"/>
      <c r="G214" s="12"/>
      <c r="H214" s="12"/>
      <c r="I214" s="12"/>
      <c r="J214" s="12"/>
      <c r="K214" s="12"/>
      <c r="L214" s="12"/>
      <c r="M214" s="12"/>
      <c r="N214" s="12"/>
      <c r="O214" s="12"/>
      <c r="P214" s="12"/>
      <c r="Q214" s="12"/>
      <c r="R214" s="12"/>
      <c r="S214" s="12"/>
      <c r="T214" s="12"/>
      <c r="U214" s="12"/>
      <c r="V214" s="12"/>
    </row>
    <row r="215" spans="3:22" ht="12.75">
      <c r="C215" s="12"/>
      <c r="D215" s="12"/>
      <c r="E215" s="12"/>
      <c r="F215" s="12"/>
      <c r="G215" s="12"/>
      <c r="H215" s="12"/>
      <c r="I215" s="12"/>
      <c r="J215" s="12"/>
      <c r="K215" s="12"/>
      <c r="L215" s="12"/>
      <c r="M215" s="12"/>
      <c r="N215" s="12"/>
      <c r="O215" s="12"/>
      <c r="P215" s="12"/>
      <c r="Q215" s="12"/>
      <c r="R215" s="12"/>
      <c r="S215" s="12"/>
      <c r="T215" s="12"/>
      <c r="U215" s="12"/>
      <c r="V215" s="12"/>
    </row>
    <row r="216" spans="3:22" ht="12.75">
      <c r="C216" s="12"/>
      <c r="D216" s="12"/>
      <c r="E216" s="12"/>
      <c r="F216" s="12"/>
      <c r="G216" s="12"/>
      <c r="H216" s="12"/>
      <c r="I216" s="12"/>
      <c r="J216" s="12"/>
      <c r="K216" s="12"/>
      <c r="L216" s="12"/>
      <c r="M216" s="12"/>
      <c r="N216" s="12"/>
      <c r="O216" s="12"/>
      <c r="P216" s="12"/>
      <c r="Q216" s="12"/>
      <c r="R216" s="12"/>
      <c r="S216" s="12"/>
      <c r="T216" s="12"/>
      <c r="U216" s="12"/>
      <c r="V216" s="12"/>
    </row>
    <row r="217" spans="3:22" ht="12.75">
      <c r="C217" s="12"/>
      <c r="D217" s="12"/>
      <c r="E217" s="12"/>
      <c r="F217" s="12"/>
      <c r="G217" s="12"/>
      <c r="H217" s="12"/>
      <c r="I217" s="12"/>
      <c r="J217" s="12"/>
      <c r="K217" s="12"/>
      <c r="L217" s="12"/>
      <c r="M217" s="12"/>
      <c r="N217" s="12"/>
      <c r="O217" s="12"/>
      <c r="P217" s="12"/>
      <c r="Q217" s="12"/>
      <c r="R217" s="12"/>
      <c r="S217" s="12"/>
      <c r="T217" s="12"/>
      <c r="U217" s="12"/>
      <c r="V217" s="12"/>
    </row>
    <row r="218" spans="3:22" ht="12.75">
      <c r="C218" s="12"/>
      <c r="D218" s="12"/>
      <c r="E218" s="12"/>
      <c r="F218" s="12"/>
      <c r="G218" s="12"/>
      <c r="H218" s="12"/>
      <c r="I218" s="12"/>
      <c r="J218" s="12"/>
      <c r="K218" s="12"/>
      <c r="L218" s="12"/>
      <c r="M218" s="12"/>
      <c r="N218" s="12"/>
      <c r="O218" s="12"/>
      <c r="P218" s="12"/>
      <c r="Q218" s="12"/>
      <c r="R218" s="12"/>
      <c r="S218" s="12"/>
      <c r="T218" s="12"/>
      <c r="U218" s="12"/>
      <c r="V218" s="12"/>
    </row>
    <row r="219" spans="3:22" ht="12.75">
      <c r="C219" s="12"/>
      <c r="D219" s="12"/>
      <c r="E219" s="12"/>
      <c r="F219" s="12"/>
      <c r="G219" s="12"/>
      <c r="H219" s="12"/>
      <c r="I219" s="12"/>
      <c r="J219" s="12"/>
      <c r="K219" s="12"/>
      <c r="L219" s="12"/>
      <c r="M219" s="12"/>
      <c r="N219" s="12"/>
      <c r="O219" s="12"/>
      <c r="P219" s="12"/>
      <c r="Q219" s="12"/>
      <c r="R219" s="12"/>
      <c r="S219" s="12"/>
      <c r="T219" s="12"/>
      <c r="U219" s="12"/>
      <c r="V219" s="12"/>
    </row>
    <row r="220" spans="3:22" ht="12.75">
      <c r="C220" s="12"/>
      <c r="D220" s="12"/>
      <c r="E220" s="12"/>
      <c r="F220" s="12"/>
      <c r="G220" s="12"/>
      <c r="H220" s="12"/>
      <c r="I220" s="12"/>
      <c r="J220" s="12"/>
      <c r="K220" s="12"/>
      <c r="L220" s="12"/>
      <c r="M220" s="12"/>
      <c r="N220" s="12"/>
      <c r="O220" s="12"/>
      <c r="P220" s="12"/>
      <c r="Q220" s="12"/>
      <c r="R220" s="12"/>
      <c r="S220" s="12"/>
      <c r="T220" s="12"/>
      <c r="U220" s="12"/>
      <c r="V220" s="12"/>
    </row>
    <row r="221" spans="3:22" ht="12.75">
      <c r="C221" s="12"/>
      <c r="D221" s="12"/>
      <c r="E221" s="12"/>
      <c r="F221" s="12"/>
      <c r="G221" s="12"/>
      <c r="H221" s="12"/>
      <c r="I221" s="12"/>
      <c r="J221" s="12"/>
      <c r="K221" s="12"/>
      <c r="L221" s="12"/>
      <c r="M221" s="12"/>
      <c r="N221" s="12"/>
      <c r="O221" s="12"/>
      <c r="P221" s="12"/>
      <c r="Q221" s="12"/>
      <c r="R221" s="12"/>
      <c r="S221" s="12"/>
      <c r="T221" s="12"/>
      <c r="U221" s="12"/>
      <c r="V221" s="12"/>
    </row>
    <row r="222" spans="3:22" ht="12.75">
      <c r="C222" s="12"/>
      <c r="D222" s="12"/>
      <c r="E222" s="12"/>
      <c r="F222" s="12"/>
      <c r="G222" s="12"/>
      <c r="H222" s="12"/>
      <c r="I222" s="12"/>
      <c r="J222" s="12"/>
      <c r="K222" s="12"/>
      <c r="L222" s="12"/>
      <c r="M222" s="12"/>
      <c r="N222" s="12"/>
      <c r="O222" s="12"/>
      <c r="P222" s="12"/>
      <c r="Q222" s="12"/>
      <c r="R222" s="12"/>
      <c r="S222" s="12"/>
      <c r="T222" s="12"/>
      <c r="U222" s="12"/>
      <c r="V222" s="12"/>
    </row>
    <row r="223" spans="3:22" ht="12.75">
      <c r="C223" s="12"/>
      <c r="D223" s="12"/>
      <c r="E223" s="12"/>
      <c r="F223" s="12"/>
      <c r="G223" s="12"/>
      <c r="H223" s="12"/>
      <c r="I223" s="12"/>
      <c r="J223" s="12"/>
      <c r="K223" s="12"/>
      <c r="L223" s="12"/>
      <c r="M223" s="12"/>
      <c r="N223" s="12"/>
      <c r="O223" s="12"/>
      <c r="P223" s="12"/>
      <c r="Q223" s="12"/>
      <c r="R223" s="12"/>
      <c r="S223" s="12"/>
      <c r="T223" s="12"/>
      <c r="U223" s="12"/>
      <c r="V223" s="12"/>
    </row>
    <row r="224" spans="3:22" ht="12.75">
      <c r="C224" s="12"/>
      <c r="D224" s="12"/>
      <c r="E224" s="12"/>
      <c r="F224" s="12"/>
      <c r="G224" s="12"/>
      <c r="H224" s="12"/>
      <c r="I224" s="12"/>
      <c r="J224" s="12"/>
      <c r="K224" s="12"/>
      <c r="L224" s="12"/>
      <c r="M224" s="12"/>
      <c r="N224" s="12"/>
      <c r="O224" s="12"/>
      <c r="P224" s="12"/>
      <c r="Q224" s="12"/>
      <c r="R224" s="12"/>
      <c r="S224" s="12"/>
      <c r="T224" s="12"/>
      <c r="U224" s="12"/>
      <c r="V224" s="12"/>
    </row>
    <row r="225" spans="3:22" ht="12.75">
      <c r="C225" s="12"/>
      <c r="D225" s="12"/>
      <c r="E225" s="12"/>
      <c r="F225" s="12"/>
      <c r="G225" s="12"/>
      <c r="H225" s="12"/>
      <c r="I225" s="12"/>
      <c r="J225" s="12"/>
      <c r="K225" s="12"/>
      <c r="L225" s="12"/>
      <c r="M225" s="12"/>
      <c r="N225" s="12"/>
      <c r="O225" s="12"/>
      <c r="P225" s="12"/>
      <c r="Q225" s="12"/>
      <c r="R225" s="12"/>
      <c r="S225" s="12"/>
      <c r="T225" s="12"/>
      <c r="U225" s="12"/>
      <c r="V225" s="12"/>
    </row>
    <row r="226" spans="3:22" ht="12.75">
      <c r="C226" s="12"/>
      <c r="D226" s="12"/>
      <c r="E226" s="12"/>
      <c r="F226" s="12"/>
      <c r="G226" s="12"/>
      <c r="H226" s="12"/>
      <c r="I226" s="12"/>
      <c r="J226" s="12"/>
      <c r="K226" s="12"/>
      <c r="L226" s="12"/>
      <c r="M226" s="12"/>
      <c r="N226" s="12"/>
      <c r="O226" s="12"/>
      <c r="P226" s="12"/>
      <c r="Q226" s="12"/>
      <c r="R226" s="12"/>
      <c r="S226" s="12"/>
      <c r="T226" s="12"/>
      <c r="U226" s="12"/>
      <c r="V226" s="12"/>
    </row>
    <row r="227" spans="3:22" ht="12.75">
      <c r="C227" s="12"/>
      <c r="D227" s="12"/>
      <c r="E227" s="12"/>
      <c r="F227" s="12"/>
      <c r="G227" s="12"/>
      <c r="H227" s="12"/>
      <c r="I227" s="12"/>
      <c r="J227" s="12"/>
      <c r="K227" s="12"/>
      <c r="L227" s="12"/>
      <c r="M227" s="12"/>
      <c r="N227" s="12"/>
      <c r="O227" s="12"/>
      <c r="P227" s="12"/>
      <c r="Q227" s="12"/>
      <c r="R227" s="12"/>
      <c r="S227" s="12"/>
      <c r="T227" s="12"/>
      <c r="U227" s="12"/>
      <c r="V227" s="12"/>
    </row>
    <row r="228" spans="3:22" ht="12.75">
      <c r="C228" s="12"/>
      <c r="D228" s="12"/>
      <c r="E228" s="12"/>
      <c r="F228" s="12"/>
      <c r="G228" s="12"/>
      <c r="H228" s="12"/>
      <c r="I228" s="12"/>
      <c r="J228" s="12"/>
      <c r="K228" s="12"/>
      <c r="L228" s="12"/>
      <c r="M228" s="12"/>
      <c r="N228" s="12"/>
      <c r="O228" s="12"/>
      <c r="P228" s="12"/>
      <c r="Q228" s="12"/>
      <c r="R228" s="12"/>
      <c r="S228" s="12"/>
      <c r="T228" s="12"/>
      <c r="U228" s="12"/>
      <c r="V228" s="12"/>
    </row>
    <row r="229" spans="3:22" ht="12.75">
      <c r="C229" s="12"/>
      <c r="D229" s="12"/>
      <c r="E229" s="12"/>
      <c r="F229" s="12"/>
      <c r="G229" s="12"/>
      <c r="H229" s="12"/>
      <c r="I229" s="12"/>
      <c r="J229" s="12"/>
      <c r="K229" s="12"/>
      <c r="L229" s="12"/>
      <c r="M229" s="12"/>
      <c r="N229" s="12"/>
      <c r="O229" s="12"/>
      <c r="P229" s="12"/>
      <c r="Q229" s="12"/>
      <c r="R229" s="12"/>
      <c r="S229" s="12"/>
      <c r="T229" s="12"/>
      <c r="U229" s="12"/>
      <c r="V229" s="12"/>
    </row>
    <row r="230" spans="3:22" ht="12.75">
      <c r="C230" s="12"/>
      <c r="D230" s="12"/>
      <c r="E230" s="12"/>
      <c r="F230" s="12"/>
      <c r="G230" s="12"/>
      <c r="H230" s="12"/>
      <c r="I230" s="12"/>
      <c r="J230" s="12"/>
      <c r="K230" s="12"/>
      <c r="L230" s="12"/>
      <c r="M230" s="12"/>
      <c r="N230" s="12"/>
      <c r="O230" s="12"/>
      <c r="P230" s="12"/>
      <c r="Q230" s="12"/>
      <c r="R230" s="12"/>
      <c r="S230" s="12"/>
      <c r="T230" s="12"/>
      <c r="U230" s="12"/>
      <c r="V230" s="12"/>
    </row>
    <row r="231" spans="3:22" ht="12.75">
      <c r="C231" s="12"/>
      <c r="D231" s="12"/>
      <c r="E231" s="12"/>
      <c r="F231" s="12"/>
      <c r="G231" s="12"/>
      <c r="H231" s="12"/>
      <c r="I231" s="12"/>
      <c r="J231" s="12"/>
      <c r="K231" s="12"/>
      <c r="L231" s="12"/>
      <c r="M231" s="12"/>
      <c r="N231" s="12"/>
      <c r="O231" s="12"/>
      <c r="P231" s="12"/>
      <c r="Q231" s="12"/>
      <c r="R231" s="12"/>
      <c r="S231" s="12"/>
      <c r="T231" s="12"/>
      <c r="U231" s="12"/>
      <c r="V231" s="12"/>
    </row>
    <row r="232" spans="3:22" ht="12.75">
      <c r="C232" s="12"/>
      <c r="D232" s="12"/>
      <c r="E232" s="12"/>
      <c r="F232" s="12"/>
      <c r="G232" s="12"/>
      <c r="H232" s="12"/>
      <c r="I232" s="12"/>
      <c r="J232" s="12"/>
      <c r="K232" s="12"/>
      <c r="L232" s="12"/>
      <c r="M232" s="12"/>
      <c r="N232" s="12"/>
      <c r="O232" s="12"/>
      <c r="P232" s="12"/>
      <c r="Q232" s="12"/>
      <c r="R232" s="12"/>
      <c r="S232" s="12"/>
      <c r="T232" s="12"/>
      <c r="U232" s="12"/>
      <c r="V232" s="12"/>
    </row>
    <row r="233" spans="3:22" ht="12.75">
      <c r="C233" s="12"/>
      <c r="D233" s="12"/>
      <c r="E233" s="12"/>
      <c r="F233" s="12"/>
      <c r="G233" s="12"/>
      <c r="H233" s="12"/>
      <c r="I233" s="12"/>
      <c r="J233" s="12"/>
      <c r="K233" s="12"/>
      <c r="L233" s="12"/>
      <c r="M233" s="12"/>
      <c r="N233" s="12"/>
      <c r="O233" s="12"/>
      <c r="P233" s="12"/>
      <c r="Q233" s="12"/>
      <c r="R233" s="12"/>
      <c r="S233" s="12"/>
      <c r="T233" s="12"/>
      <c r="U233" s="12"/>
      <c r="V233" s="12"/>
    </row>
    <row r="234" spans="3:22" ht="12.75">
      <c r="C234" s="12"/>
      <c r="D234" s="12"/>
      <c r="E234" s="12"/>
      <c r="F234" s="12"/>
      <c r="G234" s="12"/>
      <c r="H234" s="12"/>
      <c r="I234" s="12"/>
      <c r="J234" s="12"/>
      <c r="K234" s="12"/>
      <c r="L234" s="12"/>
      <c r="M234" s="12"/>
      <c r="N234" s="12"/>
      <c r="O234" s="12"/>
      <c r="P234" s="12"/>
      <c r="Q234" s="12"/>
      <c r="R234" s="12"/>
      <c r="S234" s="12"/>
      <c r="T234" s="12"/>
      <c r="U234" s="12"/>
      <c r="V234" s="12"/>
    </row>
    <row r="235" spans="20:22" ht="12.75">
      <c r="T235" s="12"/>
      <c r="U235" s="12"/>
      <c r="V235" s="12"/>
    </row>
    <row r="236" spans="20:22" ht="12.75">
      <c r="T236" s="12"/>
      <c r="U236" s="12"/>
      <c r="V236" s="12"/>
    </row>
    <row r="237" spans="20:22" ht="12.75">
      <c r="T237" s="12"/>
      <c r="U237" s="12"/>
      <c r="V237" s="12"/>
    </row>
    <row r="238" spans="20:22" ht="12.75">
      <c r="T238" s="12"/>
      <c r="U238" s="12"/>
      <c r="V238" s="12"/>
    </row>
    <row r="239" spans="20:22" ht="12.75">
      <c r="T239" s="12"/>
      <c r="U239" s="12"/>
      <c r="V239" s="12"/>
    </row>
    <row r="240" spans="20:22" ht="12.75">
      <c r="T240" s="12"/>
      <c r="U240" s="12"/>
      <c r="V240" s="12"/>
    </row>
    <row r="241" spans="20:22" ht="12.75">
      <c r="T241" s="12"/>
      <c r="U241" s="12"/>
      <c r="V241" s="12"/>
    </row>
    <row r="242" spans="20:22" ht="12.75">
      <c r="T242" s="12"/>
      <c r="U242" s="12"/>
      <c r="V242" s="12"/>
    </row>
    <row r="243" spans="20:22" ht="12.75">
      <c r="T243" s="12"/>
      <c r="U243" s="12"/>
      <c r="V243" s="12"/>
    </row>
    <row r="244" spans="20:22" ht="12.75">
      <c r="T244" s="12"/>
      <c r="U244" s="12"/>
      <c r="V244" s="12"/>
    </row>
    <row r="245" spans="20:22" ht="12.75">
      <c r="T245" s="12"/>
      <c r="U245" s="12"/>
      <c r="V245" s="12"/>
    </row>
    <row r="246" spans="20:22" ht="12.75">
      <c r="T246" s="12"/>
      <c r="U246" s="12"/>
      <c r="V246" s="12"/>
    </row>
  </sheetData>
  <mergeCells count="6">
    <mergeCell ref="AD3:AF4"/>
    <mergeCell ref="AG3:AG5"/>
    <mergeCell ref="A3:S3"/>
    <mergeCell ref="A23:S29"/>
    <mergeCell ref="A15:S16"/>
    <mergeCell ref="A17:S22"/>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48" r:id="rId1"/>
</worksheet>
</file>

<file path=xl/worksheets/sheet21.xml><?xml version="1.0" encoding="utf-8"?>
<worksheet xmlns="http://schemas.openxmlformats.org/spreadsheetml/2006/main" xmlns:r="http://schemas.openxmlformats.org/officeDocument/2006/relationships">
  <sheetPr>
    <pageSetUpPr fitToPage="1"/>
  </sheetPr>
  <dimension ref="A1:N246"/>
  <sheetViews>
    <sheetView workbookViewId="0" topLeftCell="A1">
      <pane xSplit="1" ySplit="5" topLeftCell="B14" activePane="bottomRight" state="frozen"/>
      <selection pane="topLeft" activeCell="A1" sqref="A1"/>
      <selection pane="topRight" activeCell="B1" sqref="B1"/>
      <selection pane="bottomLeft" activeCell="A9" sqref="A9"/>
      <selection pane="bottomRight" activeCell="A3" sqref="A3:L16"/>
    </sheetView>
  </sheetViews>
  <sheetFormatPr defaultColWidth="11.421875" defaultRowHeight="12.75"/>
  <cols>
    <col min="1" max="1" width="7.7109375" style="1" customWidth="1"/>
    <col min="2" max="11" width="9.7109375" style="1" customWidth="1"/>
    <col min="12" max="12" width="12.7109375" style="1" customWidth="1"/>
    <col min="13" max="14" width="7.7109375" style="1" customWidth="1"/>
    <col min="15" max="16384" width="11.421875" style="1" customWidth="1"/>
  </cols>
  <sheetData>
    <row r="1" spans="3:12" ht="12.75">
      <c r="C1" s="2"/>
      <c r="D1" s="434"/>
      <c r="E1" s="2"/>
      <c r="F1" s="2"/>
      <c r="G1" s="2"/>
      <c r="H1" s="2"/>
      <c r="I1" s="2"/>
      <c r="J1" s="2"/>
      <c r="K1" s="2"/>
      <c r="L1" s="2"/>
    </row>
    <row r="2" ht="13.5" thickBot="1"/>
    <row r="3" spans="1:12" ht="19.5" customHeight="1" thickTop="1">
      <c r="A3" s="628" t="s">
        <v>325</v>
      </c>
      <c r="B3" s="702"/>
      <c r="C3" s="629"/>
      <c r="D3" s="629"/>
      <c r="E3" s="629"/>
      <c r="F3" s="629"/>
      <c r="G3" s="629"/>
      <c r="H3" s="629"/>
      <c r="I3" s="629"/>
      <c r="J3" s="629"/>
      <c r="K3" s="629"/>
      <c r="L3" s="630"/>
    </row>
    <row r="4" spans="1:12" ht="9.75" customHeight="1" thickBot="1">
      <c r="A4" s="29"/>
      <c r="B4" s="327"/>
      <c r="C4" s="30"/>
      <c r="D4" s="30"/>
      <c r="E4" s="30"/>
      <c r="F4" s="30"/>
      <c r="G4" s="30"/>
      <c r="H4" s="30"/>
      <c r="I4" s="30"/>
      <c r="J4" s="30"/>
      <c r="K4" s="30"/>
      <c r="L4" s="32"/>
    </row>
    <row r="5" spans="1:12" ht="90" customHeight="1">
      <c r="A5" s="377" t="s">
        <v>162</v>
      </c>
      <c r="B5" s="376" t="s">
        <v>326</v>
      </c>
      <c r="C5" s="376" t="s">
        <v>33</v>
      </c>
      <c r="D5" s="378" t="s">
        <v>161</v>
      </c>
      <c r="E5" s="177" t="s">
        <v>203</v>
      </c>
      <c r="F5" s="175" t="s">
        <v>142</v>
      </c>
      <c r="G5" s="374" t="s">
        <v>143</v>
      </c>
      <c r="H5" s="357" t="s">
        <v>144</v>
      </c>
      <c r="I5" s="357" t="s">
        <v>145</v>
      </c>
      <c r="J5" s="358" t="s">
        <v>146</v>
      </c>
      <c r="K5" s="504" t="s">
        <v>34</v>
      </c>
      <c r="L5" s="595" t="s">
        <v>328</v>
      </c>
    </row>
    <row r="6" spans="1:14" ht="19.5" customHeight="1">
      <c r="A6" s="9">
        <v>2005</v>
      </c>
      <c r="B6" s="575">
        <f>'CN18'!B6/'CN2'!$B7</f>
        <v>4.712220449882275</v>
      </c>
      <c r="C6" s="575">
        <f>'CN18'!C6/'CN2'!$B7</f>
        <v>4.20558312178896</v>
      </c>
      <c r="D6" s="207">
        <f>'CN18'!D6/'CN2'!$B7</f>
        <v>2.2966183342672957</v>
      </c>
      <c r="E6" s="576">
        <f>'CN18'!E6/'CN2'!$B7</f>
        <v>2.8700313764323915</v>
      </c>
      <c r="F6" s="576">
        <f>'CN18'!F6/'CN2'!$B7</f>
        <v>0.5734130421650958</v>
      </c>
      <c r="G6" s="577">
        <f>'CN18'!G6/'CN2'!$B7</f>
        <v>1.9089647875216644</v>
      </c>
      <c r="H6" s="576">
        <f>'CN18'!H6/'CN2'!$B7</f>
        <v>0.7442546646726179</v>
      </c>
      <c r="I6" s="576">
        <f>'CN18'!I6/'CN2'!$B7</f>
        <v>0.48714389740873276</v>
      </c>
      <c r="J6" s="578">
        <f>'CN18'!J6/'CN2'!$B7</f>
        <v>0.6775662254403135</v>
      </c>
      <c r="K6" s="579">
        <f>'CN18'!Q6/'CN2'!$B7</f>
        <v>0.5066373280933151</v>
      </c>
      <c r="L6" s="596">
        <f>1000*'CN18'!B6/'CN3'!C6</f>
        <v>146237.38987617218</v>
      </c>
      <c r="M6" s="27"/>
      <c r="N6" s="27"/>
    </row>
    <row r="7" spans="1:14" ht="19.5" customHeight="1">
      <c r="A7" s="9">
        <f>A6+1</f>
        <v>2006</v>
      </c>
      <c r="B7" s="575">
        <f>'CN18'!B7/'CN2'!$B8</f>
        <v>5.0974631540113124</v>
      </c>
      <c r="C7" s="575">
        <f>'CN18'!C7/'CN2'!$B8</f>
        <v>4.555538057614422</v>
      </c>
      <c r="D7" s="207">
        <f>'CN18'!D7/'CN2'!$B8</f>
        <v>2.586079704064918</v>
      </c>
      <c r="E7" s="576">
        <f>'CN18'!E7/'CN2'!$B8</f>
        <v>3.2007354997828767</v>
      </c>
      <c r="F7" s="576">
        <f>'CN18'!F7/'CN2'!$B8</f>
        <v>0.6146557957179586</v>
      </c>
      <c r="G7" s="577">
        <f>'CN18'!G7/'CN2'!$B8</f>
        <v>1.9694583535495034</v>
      </c>
      <c r="H7" s="576">
        <f>'CN18'!H7/'CN2'!$B8</f>
        <v>0.7373738064544073</v>
      </c>
      <c r="I7" s="576">
        <f>'CN18'!I7/'CN2'!$B8</f>
        <v>0.5163586653186264</v>
      </c>
      <c r="J7" s="578">
        <f>'CN18'!J7/'CN2'!$B8</f>
        <v>0.7157258817764697</v>
      </c>
      <c r="K7" s="579">
        <f>'CN18'!Q7/'CN2'!$B8</f>
        <v>0.5419250963968906</v>
      </c>
      <c r="L7" s="596">
        <f>1000*'CN18'!B7/'CN3'!C7</f>
        <v>164359.8364049951</v>
      </c>
      <c r="M7" s="27"/>
      <c r="N7" s="27"/>
    </row>
    <row r="8" spans="1:14" ht="19.5" customHeight="1">
      <c r="A8" s="9">
        <f>A7+1</f>
        <v>2007</v>
      </c>
      <c r="B8" s="575">
        <f>'CN18'!B8/'CN2'!$B9</f>
        <v>5.376071932706713</v>
      </c>
      <c r="C8" s="575">
        <f>'CN18'!C8/'CN2'!$B9</f>
        <v>4.824069471866951</v>
      </c>
      <c r="D8" s="207">
        <f>'CN18'!D8/'CN2'!$B9</f>
        <v>2.7607037958748712</v>
      </c>
      <c r="E8" s="576">
        <f>'CN18'!E8/'CN2'!$B9</f>
        <v>3.408157172824223</v>
      </c>
      <c r="F8" s="576">
        <f>'CN18'!F8/'CN2'!$B9</f>
        <v>0.6474533769493518</v>
      </c>
      <c r="G8" s="577">
        <f>'CN18'!G8/'CN2'!$B9</f>
        <v>2.0633656759920798</v>
      </c>
      <c r="H8" s="576">
        <f>'CN18'!H8/'CN2'!$B9</f>
        <v>0.7241688306057267</v>
      </c>
      <c r="I8" s="576">
        <f>'CN18'!I8/'CN2'!$B9</f>
        <v>0.578552192283048</v>
      </c>
      <c r="J8" s="578">
        <f>'CN18'!J8/'CN2'!$B9</f>
        <v>0.7606446531033053</v>
      </c>
      <c r="K8" s="579">
        <f>'CN18'!Q8/'CN2'!$B9</f>
        <v>0.5520024608397633</v>
      </c>
      <c r="L8" s="596">
        <f>1000*'CN18'!B8/'CN3'!C8</f>
        <v>180895.51073817268</v>
      </c>
      <c r="M8" s="27"/>
      <c r="N8" s="27"/>
    </row>
    <row r="9" spans="1:14" ht="19.5" customHeight="1">
      <c r="A9" s="9">
        <v>2008</v>
      </c>
      <c r="B9" s="575">
        <f>'CN18'!B9/'CN2'!$B10</f>
        <v>5.633581466434171</v>
      </c>
      <c r="C9" s="575">
        <f>'CN18'!C9/'CN2'!$B10</f>
        <v>5.086181896204801</v>
      </c>
      <c r="D9" s="207">
        <f>'CN18'!D9/'CN2'!$B10</f>
        <v>2.913156118096573</v>
      </c>
      <c r="E9" s="576">
        <f>'CN18'!E9/'CN2'!$B10</f>
        <v>3.6064152180313678</v>
      </c>
      <c r="F9" s="576">
        <f>'CN18'!F9/'CN2'!$B10</f>
        <v>0.6932590999347951</v>
      </c>
      <c r="G9" s="577">
        <f>'CN18'!G9/'CN2'!$B10</f>
        <v>2.173025778108229</v>
      </c>
      <c r="H9" s="576">
        <f>'CN18'!H9/'CN2'!$B10</f>
        <v>0.7421174221301684</v>
      </c>
      <c r="I9" s="576">
        <f>'CN18'!I9/'CN2'!$B10</f>
        <v>0.6295700304781799</v>
      </c>
      <c r="J9" s="578">
        <f>'CN18'!J9/'CN2'!$B10</f>
        <v>0.8013383254998805</v>
      </c>
      <c r="K9" s="579">
        <f>'CN18'!Q9/'CN2'!$B10</f>
        <v>0.54739957022937</v>
      </c>
      <c r="L9" s="596">
        <f>1000*'CN18'!B9/'CN3'!C9</f>
        <v>192068.00869556956</v>
      </c>
      <c r="M9" s="27"/>
      <c r="N9" s="27"/>
    </row>
    <row r="10" spans="1:14" ht="19.5" customHeight="1">
      <c r="A10" s="9">
        <v>2009</v>
      </c>
      <c r="B10" s="575">
        <f>'CN18'!B10/'CN2'!$B11</f>
        <v>5.582928535780739</v>
      </c>
      <c r="C10" s="575">
        <f>'CN18'!C10/'CN2'!$B11</f>
        <v>5.044533825579956</v>
      </c>
      <c r="D10" s="207">
        <f>'CN18'!D10/'CN2'!$B11</f>
        <v>2.9291891666281</v>
      </c>
      <c r="E10" s="576">
        <f>'CN18'!E10/'CN2'!$B11</f>
        <v>3.6805892666851796</v>
      </c>
      <c r="F10" s="576">
        <f>'CN18'!F10/'CN2'!$B11</f>
        <v>0.7514001000570801</v>
      </c>
      <c r="G10" s="577">
        <f>'CN18'!G10/'CN2'!$B11</f>
        <v>2.1153446589518565</v>
      </c>
      <c r="H10" s="576">
        <f>'CN18'!H10/'CN2'!$B11</f>
        <v>0.8072028939960281</v>
      </c>
      <c r="I10" s="576">
        <f>'CN18'!I10/'CN2'!$B11</f>
        <v>0.4767877908478774</v>
      </c>
      <c r="J10" s="578">
        <f>'CN18'!J10/'CN2'!$B11</f>
        <v>0.831353974107951</v>
      </c>
      <c r="K10" s="579">
        <f>'CN18'!Q10/'CN2'!$B11</f>
        <v>0.5383947102007838</v>
      </c>
      <c r="L10" s="596">
        <f>1000*'CN18'!B10/'CN3'!C10</f>
        <v>183505.08279215437</v>
      </c>
      <c r="M10" s="27"/>
      <c r="N10" s="27"/>
    </row>
    <row r="11" spans="1:14" ht="19.5" customHeight="1" thickBot="1">
      <c r="A11" s="10">
        <v>2010</v>
      </c>
      <c r="B11" s="580">
        <f>'CN18'!B11/'CN2'!$B12</f>
        <v>5.474432686744231</v>
      </c>
      <c r="C11" s="580">
        <f>'CN18'!C11/'CN2'!$B12</f>
        <v>4.97570884954495</v>
      </c>
      <c r="D11" s="231">
        <f>'CN18'!D11/'CN2'!$B12</f>
        <v>2.734967789075588</v>
      </c>
      <c r="E11" s="581">
        <f>'CN18'!E11/'CN2'!$B12</f>
        <v>3.51000015213189</v>
      </c>
      <c r="F11" s="581">
        <f>'CN18'!F11/'CN2'!$B12</f>
        <v>0.775032363056302</v>
      </c>
      <c r="G11" s="582">
        <f>'CN18'!G11/'CN2'!$B12</f>
        <v>2.2407410604693614</v>
      </c>
      <c r="H11" s="581">
        <f>'CN18'!H11/'CN2'!$B12</f>
        <v>0.8300857085889234</v>
      </c>
      <c r="I11" s="581">
        <f>'CN18'!I11/'CN2'!$B12</f>
        <v>0.5265760693020002</v>
      </c>
      <c r="J11" s="583">
        <f>'CN18'!J11/'CN2'!$B12</f>
        <v>0.8840792825784375</v>
      </c>
      <c r="K11" s="584">
        <f>'CN18'!Q11/'CN2'!$B12</f>
        <v>0.498723837199281</v>
      </c>
      <c r="L11" s="597">
        <f>1000*'CN18'!B11/'CN3'!C11</f>
        <v>182560.61412847554</v>
      </c>
      <c r="M11" s="8"/>
      <c r="N11" s="8"/>
    </row>
    <row r="12" spans="1:14" ht="19.5" customHeight="1" thickTop="1">
      <c r="A12" s="396">
        <v>2011</v>
      </c>
      <c r="B12" s="585">
        <f>'CN18'!B12/'CN2'!$B13</f>
        <v>5.474432686744231</v>
      </c>
      <c r="C12" s="585">
        <f>'CN18'!C12/'CN2'!$B13</f>
        <v>4.97570884954495</v>
      </c>
      <c r="D12" s="538">
        <f>'CN18'!D12/'CN2'!$B13</f>
        <v>2.734967789075588</v>
      </c>
      <c r="E12" s="586">
        <f>'CN18'!E12/'CN2'!$B13</f>
        <v>3.51000015213189</v>
      </c>
      <c r="F12" s="586">
        <f>'CN18'!F12/'CN2'!$B13</f>
        <v>0.7750323630563019</v>
      </c>
      <c r="G12" s="587">
        <f>'CN18'!G12/'CN2'!$B13</f>
        <v>2.2407410604693614</v>
      </c>
      <c r="H12" s="586">
        <f>'CN18'!H12/'CN2'!$B13</f>
        <v>0.8300857085889236</v>
      </c>
      <c r="I12" s="586">
        <f>'CN18'!I12/'CN2'!$B13</f>
        <v>0.5265760693020002</v>
      </c>
      <c r="J12" s="588">
        <f>'CN18'!J12/'CN2'!$B13</f>
        <v>0.8840792825784375</v>
      </c>
      <c r="K12" s="589">
        <f>'CN18'!Q12/'CN2'!$B13</f>
        <v>0.498723837199281</v>
      </c>
      <c r="L12" s="598">
        <f>1000*'CN18'!B12/'CN3'!C12</f>
        <v>186656.29373837655</v>
      </c>
      <c r="M12" s="8"/>
      <c r="N12" s="8"/>
    </row>
    <row r="13" spans="1:14" ht="19.5" customHeight="1" thickBot="1">
      <c r="A13" s="10">
        <v>2012</v>
      </c>
      <c r="B13" s="580">
        <f>'CN18'!B13/'CN2'!$B14</f>
        <v>5.474432686744231</v>
      </c>
      <c r="C13" s="580">
        <f>'CN18'!C13/'CN2'!$B14</f>
        <v>4.97570884954495</v>
      </c>
      <c r="D13" s="231">
        <f>'CN18'!D13/'CN2'!$B14</f>
        <v>2.7349677890755886</v>
      </c>
      <c r="E13" s="581">
        <f>'CN18'!E13/'CN2'!$B14</f>
        <v>3.5100001521318904</v>
      </c>
      <c r="F13" s="581">
        <f>'CN18'!F13/'CN2'!$B14</f>
        <v>0.775032363056302</v>
      </c>
      <c r="G13" s="582">
        <f>'CN18'!G13/'CN2'!$B14</f>
        <v>2.2407410604693614</v>
      </c>
      <c r="H13" s="581">
        <f>'CN18'!H13/'CN2'!$B14</f>
        <v>0.8300857085889236</v>
      </c>
      <c r="I13" s="581">
        <f>'CN18'!I13/'CN2'!$B14</f>
        <v>0.5265760693020002</v>
      </c>
      <c r="J13" s="583">
        <f>'CN18'!J13/'CN2'!$B14</f>
        <v>0.8840792825784376</v>
      </c>
      <c r="K13" s="584">
        <f>'CN18'!Q13/'CN2'!$B14</f>
        <v>0.498723837199281</v>
      </c>
      <c r="L13" s="597">
        <f>1000*'CN18'!B13/'CN3'!C13</f>
        <v>190843.85839997424</v>
      </c>
      <c r="M13" s="8"/>
      <c r="N13" s="8"/>
    </row>
    <row r="14" spans="3:14" ht="14.25" thickBot="1" thickTop="1">
      <c r="C14" s="12"/>
      <c r="D14" s="12"/>
      <c r="E14" s="12"/>
      <c r="F14" s="12"/>
      <c r="G14" s="12"/>
      <c r="H14" s="12"/>
      <c r="I14" s="12"/>
      <c r="J14" s="12"/>
      <c r="K14" s="12"/>
      <c r="L14" s="12"/>
      <c r="M14" s="8"/>
      <c r="N14" s="8"/>
    </row>
    <row r="15" spans="1:14" ht="13.5" thickTop="1">
      <c r="A15" s="603" t="s">
        <v>329</v>
      </c>
      <c r="B15" s="705"/>
      <c r="C15" s="604"/>
      <c r="D15" s="604"/>
      <c r="E15" s="604"/>
      <c r="F15" s="604"/>
      <c r="G15" s="604"/>
      <c r="H15" s="604"/>
      <c r="I15" s="604"/>
      <c r="J15" s="604"/>
      <c r="K15" s="604"/>
      <c r="L15" s="604"/>
      <c r="M15" s="8"/>
      <c r="N15" s="8"/>
    </row>
    <row r="16" spans="1:14" ht="13.5" thickBot="1">
      <c r="A16" s="601"/>
      <c r="B16" s="636"/>
      <c r="C16" s="636"/>
      <c r="D16" s="636"/>
      <c r="E16" s="636"/>
      <c r="F16" s="636"/>
      <c r="G16" s="636"/>
      <c r="H16" s="636"/>
      <c r="I16" s="636"/>
      <c r="J16" s="636"/>
      <c r="K16" s="636"/>
      <c r="L16" s="636"/>
      <c r="M16" s="8"/>
      <c r="N16" s="8"/>
    </row>
    <row r="17" spans="1:14" ht="13.5" thickTop="1">
      <c r="A17" s="706"/>
      <c r="B17" s="707"/>
      <c r="C17" s="604"/>
      <c r="D17" s="604"/>
      <c r="E17" s="604"/>
      <c r="F17" s="604"/>
      <c r="G17" s="604"/>
      <c r="H17" s="604"/>
      <c r="I17" s="604"/>
      <c r="J17" s="604"/>
      <c r="K17" s="604"/>
      <c r="L17" s="604"/>
      <c r="M17" s="8"/>
      <c r="N17" s="8"/>
    </row>
    <row r="18" spans="1:14" ht="12.75">
      <c r="A18" s="606"/>
      <c r="B18" s="607"/>
      <c r="C18" s="607"/>
      <c r="D18" s="607"/>
      <c r="E18" s="607"/>
      <c r="F18" s="607"/>
      <c r="G18" s="607"/>
      <c r="H18" s="607"/>
      <c r="I18" s="607"/>
      <c r="J18" s="607"/>
      <c r="K18" s="607"/>
      <c r="L18" s="607"/>
      <c r="M18" s="8"/>
      <c r="N18" s="8"/>
    </row>
    <row r="19" spans="1:14" ht="12.75">
      <c r="A19" s="606"/>
      <c r="B19" s="607"/>
      <c r="C19" s="607"/>
      <c r="D19" s="607"/>
      <c r="E19" s="607"/>
      <c r="F19" s="607"/>
      <c r="G19" s="607"/>
      <c r="H19" s="607"/>
      <c r="I19" s="607"/>
      <c r="J19" s="607"/>
      <c r="K19" s="607"/>
      <c r="L19" s="607"/>
      <c r="M19" s="8"/>
      <c r="N19" s="8"/>
    </row>
    <row r="20" spans="1:14" ht="12.75">
      <c r="A20" s="606"/>
      <c r="B20" s="607"/>
      <c r="C20" s="607"/>
      <c r="D20" s="607"/>
      <c r="E20" s="607"/>
      <c r="F20" s="607"/>
      <c r="G20" s="607"/>
      <c r="H20" s="607"/>
      <c r="I20" s="607"/>
      <c r="J20" s="607"/>
      <c r="K20" s="607"/>
      <c r="L20" s="607"/>
      <c r="M20" s="8"/>
      <c r="N20" s="8"/>
    </row>
    <row r="21" spans="1:14" ht="12.75">
      <c r="A21" s="606"/>
      <c r="B21" s="607"/>
      <c r="C21" s="607"/>
      <c r="D21" s="607"/>
      <c r="E21" s="607"/>
      <c r="F21" s="607"/>
      <c r="G21" s="607"/>
      <c r="H21" s="607"/>
      <c r="I21" s="607"/>
      <c r="J21" s="607"/>
      <c r="K21" s="607"/>
      <c r="L21" s="607"/>
      <c r="M21" s="8"/>
      <c r="N21" s="8"/>
    </row>
    <row r="22" spans="1:14" ht="12.75">
      <c r="A22" s="606"/>
      <c r="B22" s="607"/>
      <c r="C22" s="607"/>
      <c r="D22" s="607"/>
      <c r="E22" s="607"/>
      <c r="F22" s="607"/>
      <c r="G22" s="607"/>
      <c r="H22" s="607"/>
      <c r="I22" s="607"/>
      <c r="J22" s="607"/>
      <c r="K22" s="607"/>
      <c r="L22" s="607"/>
      <c r="M22" s="8"/>
      <c r="N22" s="8"/>
    </row>
    <row r="23" spans="1:14" ht="12.75">
      <c r="A23" s="672"/>
      <c r="B23" s="703"/>
      <c r="C23" s="607"/>
      <c r="D23" s="607"/>
      <c r="E23" s="607"/>
      <c r="F23" s="607"/>
      <c r="G23" s="607"/>
      <c r="H23" s="607"/>
      <c r="I23" s="607"/>
      <c r="J23" s="607"/>
      <c r="K23" s="607"/>
      <c r="L23" s="607"/>
      <c r="M23" s="8"/>
      <c r="N23" s="8"/>
    </row>
    <row r="24" spans="1:14" ht="12.75">
      <c r="A24" s="672"/>
      <c r="B24" s="703"/>
      <c r="C24" s="607"/>
      <c r="D24" s="607"/>
      <c r="E24" s="607"/>
      <c r="F24" s="607"/>
      <c r="G24" s="607"/>
      <c r="H24" s="607"/>
      <c r="I24" s="607"/>
      <c r="J24" s="607"/>
      <c r="K24" s="607"/>
      <c r="L24" s="607"/>
      <c r="M24" s="8"/>
      <c r="N24" s="8"/>
    </row>
    <row r="25" spans="1:14" ht="12.75">
      <c r="A25" s="672"/>
      <c r="B25" s="703"/>
      <c r="C25" s="607"/>
      <c r="D25" s="607"/>
      <c r="E25" s="607"/>
      <c r="F25" s="607"/>
      <c r="G25" s="607"/>
      <c r="H25" s="607"/>
      <c r="I25" s="607"/>
      <c r="J25" s="607"/>
      <c r="K25" s="607"/>
      <c r="L25" s="607"/>
      <c r="M25" s="8"/>
      <c r="N25" s="8"/>
    </row>
    <row r="26" spans="1:14" ht="12.75">
      <c r="A26" s="672"/>
      <c r="B26" s="703"/>
      <c r="C26" s="607"/>
      <c r="D26" s="607"/>
      <c r="E26" s="607"/>
      <c r="F26" s="607"/>
      <c r="G26" s="607"/>
      <c r="H26" s="607"/>
      <c r="I26" s="607"/>
      <c r="J26" s="607"/>
      <c r="K26" s="607"/>
      <c r="L26" s="607"/>
      <c r="M26" s="8"/>
      <c r="N26" s="8"/>
    </row>
    <row r="27" spans="1:14" ht="12.75">
      <c r="A27" s="672"/>
      <c r="B27" s="703"/>
      <c r="C27" s="607"/>
      <c r="D27" s="607"/>
      <c r="E27" s="607"/>
      <c r="F27" s="607"/>
      <c r="G27" s="607"/>
      <c r="H27" s="607"/>
      <c r="I27" s="607"/>
      <c r="J27" s="607"/>
      <c r="K27" s="607"/>
      <c r="L27" s="607"/>
      <c r="M27" s="8"/>
      <c r="N27" s="8"/>
    </row>
    <row r="28" spans="1:14" ht="12.75">
      <c r="A28" s="672"/>
      <c r="B28" s="703"/>
      <c r="C28" s="607"/>
      <c r="D28" s="607"/>
      <c r="E28" s="607"/>
      <c r="F28" s="607"/>
      <c r="G28" s="607"/>
      <c r="H28" s="607"/>
      <c r="I28" s="607"/>
      <c r="J28" s="607"/>
      <c r="K28" s="607"/>
      <c r="L28" s="607"/>
      <c r="M28" s="8"/>
      <c r="N28" s="8"/>
    </row>
    <row r="29" spans="1:14" ht="13.5" thickBot="1">
      <c r="A29" s="673"/>
      <c r="B29" s="704"/>
      <c r="C29" s="636"/>
      <c r="D29" s="636"/>
      <c r="E29" s="636"/>
      <c r="F29" s="636"/>
      <c r="G29" s="636"/>
      <c r="H29" s="636"/>
      <c r="I29" s="636"/>
      <c r="J29" s="636"/>
      <c r="K29" s="636"/>
      <c r="L29" s="636"/>
      <c r="M29" s="8"/>
      <c r="N29" s="8"/>
    </row>
    <row r="30" spans="1:14" ht="14.25" thickBot="1" thickTop="1">
      <c r="A30" s="28"/>
      <c r="B30" s="28"/>
      <c r="C30" s="12"/>
      <c r="D30" s="12"/>
      <c r="E30" s="12"/>
      <c r="F30" s="12"/>
      <c r="G30" s="12"/>
      <c r="H30" s="12"/>
      <c r="I30" s="12"/>
      <c r="J30" s="12"/>
      <c r="K30" s="12"/>
      <c r="L30" s="12"/>
      <c r="M30" s="8"/>
      <c r="N30" s="8"/>
    </row>
    <row r="31" spans="1:14" ht="14.25" thickBot="1" thickTop="1">
      <c r="A31" s="194">
        <v>2011</v>
      </c>
      <c r="B31" s="593"/>
      <c r="C31" s="195">
        <f>'CN1'!$B19</f>
        <v>0.03</v>
      </c>
      <c r="D31" s="195">
        <f>'CN1'!$B19</f>
        <v>0.03</v>
      </c>
      <c r="E31" s="195">
        <f>'CN1'!$B19</f>
        <v>0.03</v>
      </c>
      <c r="F31" s="195">
        <f>'CN1'!$B19</f>
        <v>0.03</v>
      </c>
      <c r="G31" s="195">
        <f>'CN1'!$B19</f>
        <v>0.03</v>
      </c>
      <c r="H31" s="195">
        <f>'CN1'!$B19</f>
        <v>0.03</v>
      </c>
      <c r="I31" s="195">
        <f>'CN1'!$B19</f>
        <v>0.03</v>
      </c>
      <c r="J31" s="195">
        <f>'CN1'!$B19</f>
        <v>0.03</v>
      </c>
      <c r="K31" s="195"/>
      <c r="L31" s="195"/>
      <c r="M31" s="8"/>
      <c r="N31" s="8"/>
    </row>
    <row r="32" spans="1:14" ht="14.25" thickBot="1" thickTop="1">
      <c r="A32" s="194">
        <v>2012</v>
      </c>
      <c r="B32" s="593"/>
      <c r="C32" s="195">
        <f>'CN1'!$B20</f>
        <v>0.03</v>
      </c>
      <c r="D32" s="195">
        <f>'CN1'!$B20</f>
        <v>0.03</v>
      </c>
      <c r="E32" s="195">
        <f>'CN1'!$B20</f>
        <v>0.03</v>
      </c>
      <c r="F32" s="195">
        <f>'CN1'!$B20</f>
        <v>0.03</v>
      </c>
      <c r="G32" s="195">
        <f>'CN1'!$B20</f>
        <v>0.03</v>
      </c>
      <c r="H32" s="195">
        <f>'CN1'!$B20</f>
        <v>0.03</v>
      </c>
      <c r="I32" s="195">
        <f>'CN1'!$B20</f>
        <v>0.03</v>
      </c>
      <c r="J32" s="195">
        <f>'CN1'!$B20</f>
        <v>0.03</v>
      </c>
      <c r="K32" s="195"/>
      <c r="L32" s="195"/>
      <c r="M32" s="8"/>
      <c r="N32" s="8"/>
    </row>
    <row r="33" spans="3:14" ht="13.5" thickTop="1">
      <c r="C33" s="12"/>
      <c r="D33" s="12"/>
      <c r="E33" s="12"/>
      <c r="F33" s="12"/>
      <c r="G33" s="12"/>
      <c r="H33" s="12"/>
      <c r="I33" s="12"/>
      <c r="J33" s="12"/>
      <c r="K33" s="12"/>
      <c r="L33" s="12"/>
      <c r="M33" s="8"/>
      <c r="N33" s="8"/>
    </row>
    <row r="34" spans="3:14" ht="12.75">
      <c r="C34" s="12"/>
      <c r="D34" s="12"/>
      <c r="E34" s="12"/>
      <c r="F34" s="12"/>
      <c r="G34" s="12"/>
      <c r="H34" s="12"/>
      <c r="I34" s="12"/>
      <c r="J34" s="12"/>
      <c r="K34" s="12"/>
      <c r="L34" s="12"/>
      <c r="M34" s="8"/>
      <c r="N34" s="8"/>
    </row>
    <row r="35" spans="3:14" ht="12.75">
      <c r="C35" s="12"/>
      <c r="D35" s="12"/>
      <c r="E35" s="12"/>
      <c r="F35" s="12"/>
      <c r="G35" s="12"/>
      <c r="H35" s="12"/>
      <c r="I35" s="12"/>
      <c r="J35" s="12"/>
      <c r="K35" s="12"/>
      <c r="L35" s="12"/>
      <c r="M35" s="8"/>
      <c r="N35" s="8"/>
    </row>
    <row r="36" spans="3:14" ht="12.75">
      <c r="C36" s="12"/>
      <c r="D36" s="12"/>
      <c r="E36" s="12"/>
      <c r="F36" s="12"/>
      <c r="G36" s="12"/>
      <c r="H36" s="12"/>
      <c r="I36" s="12"/>
      <c r="J36" s="12"/>
      <c r="K36" s="12"/>
      <c r="L36" s="12"/>
      <c r="M36" s="8"/>
      <c r="N36" s="8"/>
    </row>
    <row r="37" spans="3:14" ht="12.75">
      <c r="C37" s="12"/>
      <c r="D37" s="12"/>
      <c r="E37" s="12"/>
      <c r="F37" s="12"/>
      <c r="G37" s="12"/>
      <c r="H37" s="12"/>
      <c r="I37" s="12"/>
      <c r="J37" s="12"/>
      <c r="K37" s="12"/>
      <c r="L37" s="12"/>
      <c r="M37" s="8"/>
      <c r="N37" s="8"/>
    </row>
    <row r="38" spans="3:14" ht="12.75">
      <c r="C38" s="12"/>
      <c r="D38" s="12"/>
      <c r="E38" s="12"/>
      <c r="F38" s="12"/>
      <c r="G38" s="12"/>
      <c r="H38" s="12"/>
      <c r="I38" s="12"/>
      <c r="J38" s="12"/>
      <c r="K38" s="12"/>
      <c r="L38" s="12"/>
      <c r="M38" s="8"/>
      <c r="N38" s="8"/>
    </row>
    <row r="39" spans="3:14" ht="12.75">
      <c r="C39" s="12"/>
      <c r="D39" s="12"/>
      <c r="E39" s="12"/>
      <c r="F39" s="12"/>
      <c r="G39" s="12"/>
      <c r="H39" s="12"/>
      <c r="I39" s="12"/>
      <c r="J39" s="12"/>
      <c r="K39" s="12"/>
      <c r="L39" s="12"/>
      <c r="M39" s="8"/>
      <c r="N39" s="8"/>
    </row>
    <row r="40" spans="3:14" ht="12.75">
      <c r="C40" s="12"/>
      <c r="D40" s="12"/>
      <c r="E40" s="12"/>
      <c r="F40" s="12"/>
      <c r="G40" s="12"/>
      <c r="H40" s="12"/>
      <c r="I40" s="12"/>
      <c r="J40" s="12"/>
      <c r="K40" s="12"/>
      <c r="L40" s="12"/>
      <c r="M40" s="8"/>
      <c r="N40" s="8"/>
    </row>
    <row r="41" spans="3:14" ht="12.75">
      <c r="C41" s="12"/>
      <c r="D41" s="12"/>
      <c r="E41" s="12"/>
      <c r="F41" s="12"/>
      <c r="G41" s="12"/>
      <c r="H41" s="12"/>
      <c r="I41" s="12"/>
      <c r="J41" s="12"/>
      <c r="K41" s="12"/>
      <c r="L41" s="12"/>
      <c r="M41" s="12"/>
      <c r="N41" s="12"/>
    </row>
    <row r="42" spans="3:14" ht="12.75">
      <c r="C42" s="12"/>
      <c r="D42" s="12"/>
      <c r="E42" s="12"/>
      <c r="F42" s="12"/>
      <c r="G42" s="12"/>
      <c r="H42" s="12"/>
      <c r="I42" s="12"/>
      <c r="J42" s="12"/>
      <c r="K42" s="12"/>
      <c r="L42" s="12"/>
      <c r="M42" s="12"/>
      <c r="N42" s="12"/>
    </row>
    <row r="43" spans="3:14" ht="12.75">
      <c r="C43" s="12"/>
      <c r="D43" s="12"/>
      <c r="E43" s="12"/>
      <c r="F43" s="12"/>
      <c r="G43" s="12"/>
      <c r="H43" s="12"/>
      <c r="I43" s="12"/>
      <c r="J43" s="12"/>
      <c r="K43" s="12"/>
      <c r="L43" s="12"/>
      <c r="M43" s="12"/>
      <c r="N43" s="12"/>
    </row>
    <row r="44" spans="3:14" ht="12.75">
      <c r="C44" s="12"/>
      <c r="D44" s="12"/>
      <c r="E44" s="12"/>
      <c r="F44" s="12"/>
      <c r="G44" s="12"/>
      <c r="H44" s="12"/>
      <c r="I44" s="12"/>
      <c r="J44" s="12"/>
      <c r="K44" s="12"/>
      <c r="L44" s="12"/>
      <c r="M44" s="12"/>
      <c r="N44" s="12"/>
    </row>
    <row r="45" spans="3:14" ht="12.75">
      <c r="C45" s="12"/>
      <c r="D45" s="12"/>
      <c r="E45" s="12"/>
      <c r="F45" s="12"/>
      <c r="G45" s="12"/>
      <c r="H45" s="12"/>
      <c r="I45" s="12"/>
      <c r="J45" s="12"/>
      <c r="K45" s="12"/>
      <c r="L45" s="12"/>
      <c r="M45" s="12"/>
      <c r="N45" s="12"/>
    </row>
    <row r="46" spans="3:14" ht="12.75">
      <c r="C46" s="12"/>
      <c r="D46" s="12"/>
      <c r="E46" s="12"/>
      <c r="F46" s="12"/>
      <c r="G46" s="12"/>
      <c r="H46" s="12"/>
      <c r="I46" s="12"/>
      <c r="J46" s="12"/>
      <c r="K46" s="12"/>
      <c r="L46" s="12"/>
      <c r="M46" s="12"/>
      <c r="N46" s="12"/>
    </row>
    <row r="47" spans="3:14" ht="12.75">
      <c r="C47" s="12"/>
      <c r="D47" s="12"/>
      <c r="E47" s="12"/>
      <c r="F47" s="12"/>
      <c r="G47" s="12"/>
      <c r="H47" s="12"/>
      <c r="I47" s="12"/>
      <c r="J47" s="12"/>
      <c r="K47" s="12"/>
      <c r="L47" s="12"/>
      <c r="M47" s="12"/>
      <c r="N47" s="12"/>
    </row>
    <row r="48" spans="3:14" ht="12.75">
      <c r="C48" s="12"/>
      <c r="D48" s="12"/>
      <c r="E48" s="12"/>
      <c r="F48" s="12"/>
      <c r="G48" s="12"/>
      <c r="H48" s="12"/>
      <c r="I48" s="12"/>
      <c r="J48" s="12"/>
      <c r="K48" s="12"/>
      <c r="L48" s="12"/>
      <c r="M48" s="12"/>
      <c r="N48" s="12"/>
    </row>
    <row r="49" spans="3:14" ht="12.75">
      <c r="C49" s="12"/>
      <c r="D49" s="12"/>
      <c r="E49" s="12"/>
      <c r="F49" s="12"/>
      <c r="G49" s="12"/>
      <c r="H49" s="12"/>
      <c r="I49" s="12"/>
      <c r="J49" s="12"/>
      <c r="K49" s="12"/>
      <c r="L49" s="12"/>
      <c r="M49" s="12"/>
      <c r="N49" s="12"/>
    </row>
    <row r="50" spans="3:14" ht="12.75">
      <c r="C50" s="12"/>
      <c r="D50" s="12"/>
      <c r="E50" s="12"/>
      <c r="F50" s="12"/>
      <c r="G50" s="12"/>
      <c r="H50" s="12"/>
      <c r="I50" s="12"/>
      <c r="J50" s="12"/>
      <c r="K50" s="12"/>
      <c r="L50" s="12"/>
      <c r="M50" s="12"/>
      <c r="N50" s="12"/>
    </row>
    <row r="51" spans="3:14" ht="12.75">
      <c r="C51" s="12"/>
      <c r="D51" s="12"/>
      <c r="E51" s="12"/>
      <c r="F51" s="12"/>
      <c r="G51" s="12"/>
      <c r="H51" s="12"/>
      <c r="I51" s="12"/>
      <c r="J51" s="12"/>
      <c r="K51" s="12"/>
      <c r="L51" s="12"/>
      <c r="M51" s="12"/>
      <c r="N51" s="12"/>
    </row>
    <row r="52" spans="3:14" ht="12.75">
      <c r="C52" s="12"/>
      <c r="D52" s="12"/>
      <c r="E52" s="12"/>
      <c r="F52" s="12"/>
      <c r="G52" s="12"/>
      <c r="H52" s="12"/>
      <c r="I52" s="12"/>
      <c r="J52" s="12"/>
      <c r="K52" s="12"/>
      <c r="L52" s="12"/>
      <c r="M52" s="12"/>
      <c r="N52" s="12"/>
    </row>
    <row r="53" spans="3:14" ht="12.75">
      <c r="C53" s="12"/>
      <c r="D53" s="12"/>
      <c r="E53" s="12"/>
      <c r="F53" s="12"/>
      <c r="G53" s="12"/>
      <c r="H53" s="12"/>
      <c r="I53" s="12"/>
      <c r="J53" s="12"/>
      <c r="K53" s="12"/>
      <c r="L53" s="12"/>
      <c r="M53" s="12"/>
      <c r="N53" s="12"/>
    </row>
    <row r="54" spans="3:14" ht="12.75">
      <c r="C54" s="12"/>
      <c r="D54" s="12"/>
      <c r="E54" s="12"/>
      <c r="F54" s="12"/>
      <c r="G54" s="12"/>
      <c r="H54" s="12"/>
      <c r="I54" s="12"/>
      <c r="J54" s="12"/>
      <c r="K54" s="12"/>
      <c r="L54" s="12"/>
      <c r="M54" s="12"/>
      <c r="N54" s="12"/>
    </row>
    <row r="55" spans="3:14" ht="12.75">
      <c r="C55" s="12"/>
      <c r="D55" s="12"/>
      <c r="E55" s="12"/>
      <c r="F55" s="12"/>
      <c r="G55" s="12"/>
      <c r="H55" s="12"/>
      <c r="I55" s="12"/>
      <c r="J55" s="12"/>
      <c r="K55" s="12"/>
      <c r="L55" s="12"/>
      <c r="M55" s="12"/>
      <c r="N55" s="12"/>
    </row>
    <row r="56" spans="3:14" ht="12.75">
      <c r="C56" s="12"/>
      <c r="D56" s="12"/>
      <c r="E56" s="12"/>
      <c r="F56" s="12"/>
      <c r="G56" s="12"/>
      <c r="H56" s="12"/>
      <c r="I56" s="12"/>
      <c r="J56" s="12"/>
      <c r="K56" s="12"/>
      <c r="L56" s="12"/>
      <c r="M56" s="12"/>
      <c r="N56" s="12"/>
    </row>
    <row r="57" spans="3:14" ht="12.75">
      <c r="C57" s="12"/>
      <c r="D57" s="12"/>
      <c r="E57" s="12"/>
      <c r="F57" s="12"/>
      <c r="G57" s="12"/>
      <c r="H57" s="12"/>
      <c r="I57" s="12"/>
      <c r="J57" s="12"/>
      <c r="K57" s="12"/>
      <c r="L57" s="12"/>
      <c r="M57" s="12"/>
      <c r="N57" s="12"/>
    </row>
    <row r="58" spans="3:14" ht="12.75">
      <c r="C58" s="12"/>
      <c r="D58" s="12"/>
      <c r="E58" s="12"/>
      <c r="F58" s="12"/>
      <c r="G58" s="12"/>
      <c r="H58" s="12"/>
      <c r="I58" s="12"/>
      <c r="J58" s="12"/>
      <c r="K58" s="12"/>
      <c r="L58" s="12"/>
      <c r="M58" s="12"/>
      <c r="N58" s="12"/>
    </row>
    <row r="59" spans="3:14" ht="12.75">
      <c r="C59" s="12"/>
      <c r="D59" s="12"/>
      <c r="E59" s="12"/>
      <c r="F59" s="12"/>
      <c r="G59" s="12"/>
      <c r="H59" s="12"/>
      <c r="I59" s="12"/>
      <c r="J59" s="12"/>
      <c r="K59" s="12"/>
      <c r="L59" s="12"/>
      <c r="M59" s="12"/>
      <c r="N59" s="12"/>
    </row>
    <row r="60" spans="3:14" ht="12.75">
      <c r="C60" s="12"/>
      <c r="D60" s="12"/>
      <c r="E60" s="12"/>
      <c r="F60" s="12"/>
      <c r="G60" s="12"/>
      <c r="H60" s="12"/>
      <c r="I60" s="12"/>
      <c r="J60" s="12"/>
      <c r="K60" s="12"/>
      <c r="L60" s="12"/>
      <c r="M60" s="12"/>
      <c r="N60" s="12"/>
    </row>
    <row r="61" spans="3:14" ht="12.75">
      <c r="C61" s="12"/>
      <c r="D61" s="12"/>
      <c r="E61" s="12"/>
      <c r="F61" s="12"/>
      <c r="G61" s="12"/>
      <c r="H61" s="12"/>
      <c r="I61" s="12"/>
      <c r="J61" s="12"/>
      <c r="K61" s="12"/>
      <c r="L61" s="12"/>
      <c r="M61" s="12"/>
      <c r="N61" s="12"/>
    </row>
    <row r="62" spans="3:14" ht="12.75">
      <c r="C62" s="12"/>
      <c r="D62" s="12"/>
      <c r="E62" s="12"/>
      <c r="F62" s="12"/>
      <c r="G62" s="12"/>
      <c r="H62" s="12"/>
      <c r="I62" s="12"/>
      <c r="J62" s="12"/>
      <c r="K62" s="12"/>
      <c r="L62" s="12"/>
      <c r="M62" s="12"/>
      <c r="N62" s="12"/>
    </row>
    <row r="63" spans="3:14" ht="12.75">
      <c r="C63" s="12"/>
      <c r="D63" s="12"/>
      <c r="E63" s="12"/>
      <c r="F63" s="12"/>
      <c r="G63" s="12"/>
      <c r="H63" s="12"/>
      <c r="I63" s="12"/>
      <c r="J63" s="12"/>
      <c r="K63" s="12"/>
      <c r="L63" s="12"/>
      <c r="M63" s="12"/>
      <c r="N63" s="12"/>
    </row>
    <row r="64" spans="3:14" ht="12.75">
      <c r="C64" s="12"/>
      <c r="D64" s="12"/>
      <c r="E64" s="12"/>
      <c r="F64" s="12"/>
      <c r="G64" s="12"/>
      <c r="H64" s="12"/>
      <c r="I64" s="12"/>
      <c r="J64" s="12"/>
      <c r="K64" s="12"/>
      <c r="L64" s="12"/>
      <c r="M64" s="12"/>
      <c r="N64" s="12"/>
    </row>
    <row r="65" spans="3:14" ht="12.75">
      <c r="C65" s="12"/>
      <c r="D65" s="12"/>
      <c r="E65" s="12"/>
      <c r="F65" s="12"/>
      <c r="G65" s="12"/>
      <c r="H65" s="12"/>
      <c r="I65" s="12"/>
      <c r="J65" s="12"/>
      <c r="K65" s="12"/>
      <c r="L65" s="12"/>
      <c r="M65" s="12"/>
      <c r="N65" s="12"/>
    </row>
    <row r="66" spans="3:14" ht="12.75">
      <c r="C66" s="12"/>
      <c r="D66" s="12"/>
      <c r="E66" s="12"/>
      <c r="F66" s="12"/>
      <c r="G66" s="12"/>
      <c r="H66" s="12"/>
      <c r="I66" s="12"/>
      <c r="J66" s="12"/>
      <c r="K66" s="12"/>
      <c r="L66" s="12"/>
      <c r="M66" s="12"/>
      <c r="N66" s="12"/>
    </row>
    <row r="67" spans="3:14" ht="12.75">
      <c r="C67" s="12"/>
      <c r="D67" s="12"/>
      <c r="E67" s="12"/>
      <c r="F67" s="12"/>
      <c r="G67" s="12"/>
      <c r="H67" s="12"/>
      <c r="I67" s="12"/>
      <c r="J67" s="12"/>
      <c r="K67" s="12"/>
      <c r="L67" s="12"/>
      <c r="M67" s="12"/>
      <c r="N67" s="12"/>
    </row>
    <row r="68" spans="3:14" ht="12.75">
      <c r="C68" s="12"/>
      <c r="D68" s="12"/>
      <c r="E68" s="12"/>
      <c r="F68" s="12"/>
      <c r="G68" s="12"/>
      <c r="H68" s="12"/>
      <c r="I68" s="12"/>
      <c r="J68" s="12"/>
      <c r="K68" s="12"/>
      <c r="L68" s="12"/>
      <c r="M68" s="12"/>
      <c r="N68" s="12"/>
    </row>
    <row r="69" spans="3:14" ht="12.75">
      <c r="C69" s="12"/>
      <c r="D69" s="12"/>
      <c r="E69" s="12"/>
      <c r="F69" s="12"/>
      <c r="G69" s="12"/>
      <c r="H69" s="12"/>
      <c r="I69" s="12"/>
      <c r="J69" s="12"/>
      <c r="K69" s="12"/>
      <c r="L69" s="12"/>
      <c r="M69" s="12"/>
      <c r="N69" s="12"/>
    </row>
    <row r="70" spans="3:14" ht="12.75">
      <c r="C70" s="12"/>
      <c r="D70" s="12"/>
      <c r="E70" s="12"/>
      <c r="F70" s="12"/>
      <c r="G70" s="12"/>
      <c r="H70" s="12"/>
      <c r="I70" s="12"/>
      <c r="J70" s="12"/>
      <c r="K70" s="12"/>
      <c r="L70" s="12"/>
      <c r="M70" s="12"/>
      <c r="N70" s="12"/>
    </row>
    <row r="71" spans="3:14" ht="12.75">
      <c r="C71" s="12"/>
      <c r="D71" s="12"/>
      <c r="E71" s="12"/>
      <c r="F71" s="12"/>
      <c r="G71" s="12"/>
      <c r="H71" s="12"/>
      <c r="I71" s="12"/>
      <c r="J71" s="12"/>
      <c r="K71" s="12"/>
      <c r="L71" s="12"/>
      <c r="M71" s="12"/>
      <c r="N71" s="12"/>
    </row>
    <row r="72" spans="3:14" ht="12.75">
      <c r="C72" s="12"/>
      <c r="D72" s="12"/>
      <c r="E72" s="12"/>
      <c r="F72" s="12"/>
      <c r="G72" s="12"/>
      <c r="H72" s="12"/>
      <c r="I72" s="12"/>
      <c r="J72" s="12"/>
      <c r="K72" s="12"/>
      <c r="L72" s="12"/>
      <c r="M72" s="12"/>
      <c r="N72" s="12"/>
    </row>
    <row r="73" spans="3:14" ht="12.75">
      <c r="C73" s="12"/>
      <c r="D73" s="12"/>
      <c r="E73" s="12"/>
      <c r="F73" s="12"/>
      <c r="G73" s="12"/>
      <c r="H73" s="12"/>
      <c r="I73" s="12"/>
      <c r="J73" s="12"/>
      <c r="K73" s="12"/>
      <c r="L73" s="12"/>
      <c r="M73" s="12"/>
      <c r="N73" s="12"/>
    </row>
    <row r="74" spans="3:14" ht="12.75">
      <c r="C74" s="12"/>
      <c r="D74" s="12"/>
      <c r="E74" s="12"/>
      <c r="F74" s="12"/>
      <c r="G74" s="12"/>
      <c r="H74" s="12"/>
      <c r="I74" s="12"/>
      <c r="J74" s="12"/>
      <c r="K74" s="12"/>
      <c r="L74" s="12"/>
      <c r="M74" s="12"/>
      <c r="N74" s="12"/>
    </row>
    <row r="75" spans="3:14" ht="12.75">
      <c r="C75" s="12"/>
      <c r="D75" s="12"/>
      <c r="E75" s="12"/>
      <c r="F75" s="12"/>
      <c r="G75" s="12"/>
      <c r="H75" s="12"/>
      <c r="I75" s="12"/>
      <c r="J75" s="12"/>
      <c r="K75" s="12"/>
      <c r="L75" s="12"/>
      <c r="M75" s="12"/>
      <c r="N75" s="12"/>
    </row>
    <row r="76" spans="3:14" ht="12.75">
      <c r="C76" s="12"/>
      <c r="D76" s="12"/>
      <c r="E76" s="12"/>
      <c r="F76" s="12"/>
      <c r="G76" s="12"/>
      <c r="H76" s="12"/>
      <c r="I76" s="12"/>
      <c r="J76" s="12"/>
      <c r="K76" s="12"/>
      <c r="L76" s="12"/>
      <c r="M76" s="12"/>
      <c r="N76" s="12"/>
    </row>
    <row r="77" spans="3:14" ht="12.75">
      <c r="C77" s="12"/>
      <c r="D77" s="12"/>
      <c r="E77" s="12"/>
      <c r="F77" s="12"/>
      <c r="G77" s="12"/>
      <c r="H77" s="12"/>
      <c r="I77" s="12"/>
      <c r="J77" s="12"/>
      <c r="K77" s="12"/>
      <c r="L77" s="12"/>
      <c r="M77" s="12"/>
      <c r="N77" s="12"/>
    </row>
    <row r="78" spans="3:14" ht="12.75">
      <c r="C78" s="12"/>
      <c r="D78" s="12"/>
      <c r="E78" s="12"/>
      <c r="F78" s="12"/>
      <c r="G78" s="12"/>
      <c r="H78" s="12"/>
      <c r="I78" s="12"/>
      <c r="J78" s="12"/>
      <c r="K78" s="12"/>
      <c r="L78" s="12"/>
      <c r="M78" s="12"/>
      <c r="N78" s="12"/>
    </row>
    <row r="79" spans="3:14" ht="12.75">
      <c r="C79" s="12"/>
      <c r="D79" s="12"/>
      <c r="E79" s="12"/>
      <c r="F79" s="12"/>
      <c r="G79" s="12"/>
      <c r="H79" s="12"/>
      <c r="I79" s="12"/>
      <c r="J79" s="12"/>
      <c r="K79" s="12"/>
      <c r="L79" s="12"/>
      <c r="M79" s="12"/>
      <c r="N79" s="12"/>
    </row>
    <row r="80" spans="3:14" ht="12.75">
      <c r="C80" s="12"/>
      <c r="D80" s="12"/>
      <c r="E80" s="12"/>
      <c r="F80" s="12"/>
      <c r="G80" s="12"/>
      <c r="H80" s="12"/>
      <c r="I80" s="12"/>
      <c r="J80" s="12"/>
      <c r="K80" s="12"/>
      <c r="L80" s="12"/>
      <c r="M80" s="12"/>
      <c r="N80" s="12"/>
    </row>
    <row r="81" spans="3:14" ht="12.75">
      <c r="C81" s="12"/>
      <c r="D81" s="12"/>
      <c r="E81" s="12"/>
      <c r="F81" s="12"/>
      <c r="G81" s="12"/>
      <c r="H81" s="12"/>
      <c r="I81" s="12"/>
      <c r="J81" s="12"/>
      <c r="K81" s="12"/>
      <c r="L81" s="12"/>
      <c r="M81" s="12"/>
      <c r="N81" s="12"/>
    </row>
    <row r="82" spans="3:14" ht="12.75">
      <c r="C82" s="12"/>
      <c r="D82" s="12"/>
      <c r="E82" s="12"/>
      <c r="F82" s="12"/>
      <c r="G82" s="12"/>
      <c r="H82" s="12"/>
      <c r="I82" s="12"/>
      <c r="J82" s="12"/>
      <c r="K82" s="12"/>
      <c r="L82" s="12"/>
      <c r="M82" s="12"/>
      <c r="N82" s="12"/>
    </row>
    <row r="83" spans="3:14" ht="12.75">
      <c r="C83" s="12"/>
      <c r="D83" s="12"/>
      <c r="E83" s="12"/>
      <c r="F83" s="12"/>
      <c r="G83" s="12"/>
      <c r="H83" s="12"/>
      <c r="I83" s="12"/>
      <c r="J83" s="12"/>
      <c r="K83" s="12"/>
      <c r="L83" s="12"/>
      <c r="M83" s="12"/>
      <c r="N83" s="12"/>
    </row>
    <row r="84" spans="3:14" ht="12.75">
      <c r="C84" s="12"/>
      <c r="D84" s="12"/>
      <c r="E84" s="12"/>
      <c r="F84" s="12"/>
      <c r="G84" s="12"/>
      <c r="H84" s="12"/>
      <c r="I84" s="12"/>
      <c r="J84" s="12"/>
      <c r="K84" s="12"/>
      <c r="L84" s="12"/>
      <c r="M84" s="12"/>
      <c r="N84" s="12"/>
    </row>
    <row r="85" spans="3:14" ht="12.75">
      <c r="C85" s="12"/>
      <c r="D85" s="12"/>
      <c r="E85" s="12"/>
      <c r="F85" s="12"/>
      <c r="G85" s="12"/>
      <c r="H85" s="12"/>
      <c r="I85" s="12"/>
      <c r="J85" s="12"/>
      <c r="K85" s="12"/>
      <c r="L85" s="12"/>
      <c r="M85" s="12"/>
      <c r="N85" s="12"/>
    </row>
    <row r="86" spans="3:14" ht="12.75">
      <c r="C86" s="12"/>
      <c r="D86" s="12"/>
      <c r="E86" s="12"/>
      <c r="F86" s="12"/>
      <c r="G86" s="12"/>
      <c r="H86" s="12"/>
      <c r="I86" s="12"/>
      <c r="J86" s="12"/>
      <c r="K86" s="12"/>
      <c r="L86" s="12"/>
      <c r="M86" s="12"/>
      <c r="N86" s="12"/>
    </row>
    <row r="87" spans="3:14" ht="12.75">
      <c r="C87" s="12"/>
      <c r="D87" s="12"/>
      <c r="E87" s="12"/>
      <c r="F87" s="12"/>
      <c r="G87" s="12"/>
      <c r="H87" s="12"/>
      <c r="I87" s="12"/>
      <c r="J87" s="12"/>
      <c r="K87" s="12"/>
      <c r="L87" s="12"/>
      <c r="M87" s="12"/>
      <c r="N87" s="12"/>
    </row>
    <row r="88" spans="3:14" ht="12.75">
      <c r="C88" s="12"/>
      <c r="D88" s="12"/>
      <c r="E88" s="12"/>
      <c r="F88" s="12"/>
      <c r="G88" s="12"/>
      <c r="H88" s="12"/>
      <c r="I88" s="12"/>
      <c r="J88" s="12"/>
      <c r="K88" s="12"/>
      <c r="L88" s="12"/>
      <c r="M88" s="12"/>
      <c r="N88" s="12"/>
    </row>
    <row r="89" spans="3:14" ht="12.75">
      <c r="C89" s="12"/>
      <c r="D89" s="12"/>
      <c r="E89" s="12"/>
      <c r="F89" s="12"/>
      <c r="G89" s="12"/>
      <c r="H89" s="12"/>
      <c r="I89" s="12"/>
      <c r="J89" s="12"/>
      <c r="K89" s="12"/>
      <c r="L89" s="12"/>
      <c r="M89" s="12"/>
      <c r="N89" s="12"/>
    </row>
    <row r="90" spans="3:14" ht="12.75">
      <c r="C90" s="12"/>
      <c r="D90" s="12"/>
      <c r="E90" s="12"/>
      <c r="F90" s="12"/>
      <c r="G90" s="12"/>
      <c r="H90" s="12"/>
      <c r="I90" s="12"/>
      <c r="J90" s="12"/>
      <c r="K90" s="12"/>
      <c r="L90" s="12"/>
      <c r="M90" s="12"/>
      <c r="N90" s="12"/>
    </row>
    <row r="91" spans="3:14" ht="12.75">
      <c r="C91" s="12"/>
      <c r="D91" s="12"/>
      <c r="E91" s="12"/>
      <c r="F91" s="12"/>
      <c r="G91" s="12"/>
      <c r="H91" s="12"/>
      <c r="I91" s="12"/>
      <c r="J91" s="12"/>
      <c r="K91" s="12"/>
      <c r="L91" s="12"/>
      <c r="M91" s="12"/>
      <c r="N91" s="12"/>
    </row>
    <row r="92" spans="3:14" ht="12.75">
      <c r="C92" s="12"/>
      <c r="D92" s="12"/>
      <c r="E92" s="12"/>
      <c r="F92" s="12"/>
      <c r="G92" s="12"/>
      <c r="H92" s="12"/>
      <c r="I92" s="12"/>
      <c r="J92" s="12"/>
      <c r="K92" s="12"/>
      <c r="L92" s="12"/>
      <c r="M92" s="12"/>
      <c r="N92" s="12"/>
    </row>
    <row r="93" spans="3:14" ht="12.75">
      <c r="C93" s="12"/>
      <c r="D93" s="12"/>
      <c r="E93" s="12"/>
      <c r="F93" s="12"/>
      <c r="G93" s="12"/>
      <c r="H93" s="12"/>
      <c r="I93" s="12"/>
      <c r="J93" s="12"/>
      <c r="K93" s="12"/>
      <c r="L93" s="12"/>
      <c r="M93" s="12"/>
      <c r="N93" s="12"/>
    </row>
    <row r="94" spans="3:14" ht="12.75">
      <c r="C94" s="12"/>
      <c r="D94" s="12"/>
      <c r="E94" s="12"/>
      <c r="F94" s="12"/>
      <c r="G94" s="12"/>
      <c r="H94" s="12"/>
      <c r="I94" s="12"/>
      <c r="J94" s="12"/>
      <c r="K94" s="12"/>
      <c r="L94" s="12"/>
      <c r="M94" s="12"/>
      <c r="N94" s="12"/>
    </row>
    <row r="95" spans="3:14" ht="12.75">
      <c r="C95" s="12"/>
      <c r="D95" s="12"/>
      <c r="E95" s="12"/>
      <c r="F95" s="12"/>
      <c r="G95" s="12"/>
      <c r="H95" s="12"/>
      <c r="I95" s="12"/>
      <c r="J95" s="12"/>
      <c r="K95" s="12"/>
      <c r="L95" s="12"/>
      <c r="M95" s="12"/>
      <c r="N95" s="12"/>
    </row>
    <row r="96" spans="3:14" ht="12.75">
      <c r="C96" s="12"/>
      <c r="D96" s="12"/>
      <c r="E96" s="12"/>
      <c r="F96" s="12"/>
      <c r="G96" s="12"/>
      <c r="H96" s="12"/>
      <c r="I96" s="12"/>
      <c r="J96" s="12"/>
      <c r="K96" s="12"/>
      <c r="L96" s="12"/>
      <c r="M96" s="12"/>
      <c r="N96" s="12"/>
    </row>
    <row r="97" spans="3:14" ht="12.75">
      <c r="C97" s="12"/>
      <c r="D97" s="12"/>
      <c r="E97" s="12"/>
      <c r="F97" s="12"/>
      <c r="G97" s="12"/>
      <c r="H97" s="12"/>
      <c r="I97" s="12"/>
      <c r="J97" s="12"/>
      <c r="K97" s="12"/>
      <c r="L97" s="12"/>
      <c r="M97" s="12"/>
      <c r="N97" s="12"/>
    </row>
    <row r="98" spans="3:14" ht="12.75">
      <c r="C98" s="12"/>
      <c r="D98" s="12"/>
      <c r="E98" s="12"/>
      <c r="F98" s="12"/>
      <c r="G98" s="12"/>
      <c r="H98" s="12"/>
      <c r="I98" s="12"/>
      <c r="J98" s="12"/>
      <c r="K98" s="12"/>
      <c r="L98" s="12"/>
      <c r="M98" s="12"/>
      <c r="N98" s="12"/>
    </row>
    <row r="99" spans="3:14" ht="12.75">
      <c r="C99" s="12"/>
      <c r="D99" s="12"/>
      <c r="E99" s="12"/>
      <c r="F99" s="12"/>
      <c r="G99" s="12"/>
      <c r="H99" s="12"/>
      <c r="I99" s="12"/>
      <c r="J99" s="12"/>
      <c r="K99" s="12"/>
      <c r="L99" s="12"/>
      <c r="M99" s="12"/>
      <c r="N99" s="12"/>
    </row>
    <row r="100" spans="3:14" ht="12.75">
      <c r="C100" s="12"/>
      <c r="D100" s="12"/>
      <c r="E100" s="12"/>
      <c r="F100" s="12"/>
      <c r="G100" s="12"/>
      <c r="H100" s="12"/>
      <c r="I100" s="12"/>
      <c r="J100" s="12"/>
      <c r="K100" s="12"/>
      <c r="L100" s="12"/>
      <c r="M100" s="12"/>
      <c r="N100" s="12"/>
    </row>
    <row r="101" spans="3:14" ht="12.75">
      <c r="C101" s="12"/>
      <c r="D101" s="12"/>
      <c r="E101" s="12"/>
      <c r="F101" s="12"/>
      <c r="G101" s="12"/>
      <c r="H101" s="12"/>
      <c r="I101" s="12"/>
      <c r="J101" s="12"/>
      <c r="K101" s="12"/>
      <c r="L101" s="12"/>
      <c r="M101" s="12"/>
      <c r="N101" s="12"/>
    </row>
    <row r="102" spans="3:14" ht="12.75">
      <c r="C102" s="12"/>
      <c r="D102" s="12"/>
      <c r="E102" s="12"/>
      <c r="F102" s="12"/>
      <c r="G102" s="12"/>
      <c r="H102" s="12"/>
      <c r="I102" s="12"/>
      <c r="J102" s="12"/>
      <c r="K102" s="12"/>
      <c r="L102" s="12"/>
      <c r="M102" s="12"/>
      <c r="N102" s="12"/>
    </row>
    <row r="103" spans="3:14" ht="12.75">
      <c r="C103" s="12"/>
      <c r="D103" s="12"/>
      <c r="E103" s="12"/>
      <c r="F103" s="12"/>
      <c r="G103" s="12"/>
      <c r="H103" s="12"/>
      <c r="I103" s="12"/>
      <c r="J103" s="12"/>
      <c r="K103" s="12"/>
      <c r="L103" s="12"/>
      <c r="M103" s="12"/>
      <c r="N103" s="12"/>
    </row>
    <row r="104" spans="3:14" ht="12.75">
      <c r="C104" s="12"/>
      <c r="D104" s="12"/>
      <c r="E104" s="12"/>
      <c r="F104" s="12"/>
      <c r="G104" s="12"/>
      <c r="H104" s="12"/>
      <c r="I104" s="12"/>
      <c r="J104" s="12"/>
      <c r="K104" s="12"/>
      <c r="L104" s="12"/>
      <c r="M104" s="12"/>
      <c r="N104" s="12"/>
    </row>
    <row r="105" spans="3:14" ht="12.75">
      <c r="C105" s="12"/>
      <c r="D105" s="12"/>
      <c r="E105" s="12"/>
      <c r="F105" s="12"/>
      <c r="G105" s="12"/>
      <c r="H105" s="12"/>
      <c r="I105" s="12"/>
      <c r="J105" s="12"/>
      <c r="K105" s="12"/>
      <c r="L105" s="12"/>
      <c r="M105" s="12"/>
      <c r="N105" s="12"/>
    </row>
    <row r="106" spans="3:14" ht="12.75">
      <c r="C106" s="12"/>
      <c r="D106" s="12"/>
      <c r="E106" s="12"/>
      <c r="F106" s="12"/>
      <c r="G106" s="12"/>
      <c r="H106" s="12"/>
      <c r="I106" s="12"/>
      <c r="J106" s="12"/>
      <c r="K106" s="12"/>
      <c r="L106" s="12"/>
      <c r="M106" s="12"/>
      <c r="N106" s="12"/>
    </row>
    <row r="107" spans="3:14" ht="12.75">
      <c r="C107" s="12"/>
      <c r="D107" s="12"/>
      <c r="E107" s="12"/>
      <c r="F107" s="12"/>
      <c r="G107" s="12"/>
      <c r="H107" s="12"/>
      <c r="I107" s="12"/>
      <c r="J107" s="12"/>
      <c r="K107" s="12"/>
      <c r="L107" s="12"/>
      <c r="M107" s="12"/>
      <c r="N107" s="12"/>
    </row>
    <row r="108" spans="3:14" ht="12.75">
      <c r="C108" s="12"/>
      <c r="D108" s="12"/>
      <c r="E108" s="12"/>
      <c r="F108" s="12"/>
      <c r="G108" s="12"/>
      <c r="H108" s="12"/>
      <c r="I108" s="12"/>
      <c r="J108" s="12"/>
      <c r="K108" s="12"/>
      <c r="L108" s="12"/>
      <c r="M108" s="12"/>
      <c r="N108" s="12"/>
    </row>
    <row r="109" spans="3:14" ht="12.75">
      <c r="C109" s="12"/>
      <c r="D109" s="12"/>
      <c r="E109" s="12"/>
      <c r="F109" s="12"/>
      <c r="G109" s="12"/>
      <c r="H109" s="12"/>
      <c r="I109" s="12"/>
      <c r="J109" s="12"/>
      <c r="K109" s="12"/>
      <c r="L109" s="12"/>
      <c r="M109" s="12"/>
      <c r="N109" s="12"/>
    </row>
    <row r="110" spans="3:14" ht="12.75">
      <c r="C110" s="12"/>
      <c r="D110" s="12"/>
      <c r="E110" s="12"/>
      <c r="F110" s="12"/>
      <c r="G110" s="12"/>
      <c r="H110" s="12"/>
      <c r="I110" s="12"/>
      <c r="J110" s="12"/>
      <c r="K110" s="12"/>
      <c r="L110" s="12"/>
      <c r="M110" s="12"/>
      <c r="N110" s="12"/>
    </row>
    <row r="111" spans="3:14" ht="12.75">
      <c r="C111" s="12"/>
      <c r="D111" s="12"/>
      <c r="E111" s="12"/>
      <c r="F111" s="12"/>
      <c r="G111" s="12"/>
      <c r="H111" s="12"/>
      <c r="I111" s="12"/>
      <c r="J111" s="12"/>
      <c r="K111" s="12"/>
      <c r="L111" s="12"/>
      <c r="M111" s="12"/>
      <c r="N111" s="12"/>
    </row>
    <row r="112" spans="3:14" ht="12.75">
      <c r="C112" s="12"/>
      <c r="D112" s="12"/>
      <c r="E112" s="12"/>
      <c r="F112" s="12"/>
      <c r="G112" s="12"/>
      <c r="H112" s="12"/>
      <c r="I112" s="12"/>
      <c r="J112" s="12"/>
      <c r="K112" s="12"/>
      <c r="L112" s="12"/>
      <c r="M112" s="12"/>
      <c r="N112" s="12"/>
    </row>
    <row r="113" spans="3:14" ht="12.75">
      <c r="C113" s="12"/>
      <c r="D113" s="12"/>
      <c r="E113" s="12"/>
      <c r="F113" s="12"/>
      <c r="G113" s="12"/>
      <c r="H113" s="12"/>
      <c r="I113" s="12"/>
      <c r="J113" s="12"/>
      <c r="K113" s="12"/>
      <c r="L113" s="12"/>
      <c r="M113" s="12"/>
      <c r="N113" s="12"/>
    </row>
    <row r="114" spans="3:14" ht="12.75">
      <c r="C114" s="12"/>
      <c r="D114" s="12"/>
      <c r="E114" s="12"/>
      <c r="F114" s="12"/>
      <c r="G114" s="12"/>
      <c r="H114" s="12"/>
      <c r="I114" s="12"/>
      <c r="J114" s="12"/>
      <c r="K114" s="12"/>
      <c r="L114" s="12"/>
      <c r="M114" s="12"/>
      <c r="N114" s="12"/>
    </row>
    <row r="115" spans="3:14" ht="12.75">
      <c r="C115" s="12"/>
      <c r="D115" s="12"/>
      <c r="E115" s="12"/>
      <c r="F115" s="12"/>
      <c r="G115" s="12"/>
      <c r="H115" s="12"/>
      <c r="I115" s="12"/>
      <c r="J115" s="12"/>
      <c r="K115" s="12"/>
      <c r="L115" s="12"/>
      <c r="M115" s="12"/>
      <c r="N115" s="12"/>
    </row>
    <row r="116" spans="3:14" ht="12.75">
      <c r="C116" s="12"/>
      <c r="D116" s="12"/>
      <c r="E116" s="12"/>
      <c r="F116" s="12"/>
      <c r="G116" s="12"/>
      <c r="H116" s="12"/>
      <c r="I116" s="12"/>
      <c r="J116" s="12"/>
      <c r="K116" s="12"/>
      <c r="L116" s="12"/>
      <c r="M116" s="12"/>
      <c r="N116" s="12"/>
    </row>
    <row r="117" spans="3:14" ht="12.75">
      <c r="C117" s="12"/>
      <c r="D117" s="12"/>
      <c r="E117" s="12"/>
      <c r="F117" s="12"/>
      <c r="G117" s="12"/>
      <c r="H117" s="12"/>
      <c r="I117" s="12"/>
      <c r="J117" s="12"/>
      <c r="K117" s="12"/>
      <c r="L117" s="12"/>
      <c r="M117" s="12"/>
      <c r="N117" s="12"/>
    </row>
    <row r="118" spans="3:14" ht="12.75">
      <c r="C118" s="12"/>
      <c r="D118" s="12"/>
      <c r="E118" s="12"/>
      <c r="F118" s="12"/>
      <c r="G118" s="12"/>
      <c r="H118" s="12"/>
      <c r="I118" s="12"/>
      <c r="J118" s="12"/>
      <c r="K118" s="12"/>
      <c r="L118" s="12"/>
      <c r="M118" s="12"/>
      <c r="N118" s="12"/>
    </row>
    <row r="119" spans="3:14" ht="12.75">
      <c r="C119" s="12"/>
      <c r="D119" s="12"/>
      <c r="E119" s="12"/>
      <c r="F119" s="12"/>
      <c r="G119" s="12"/>
      <c r="H119" s="12"/>
      <c r="I119" s="12"/>
      <c r="J119" s="12"/>
      <c r="K119" s="12"/>
      <c r="L119" s="12"/>
      <c r="M119" s="12"/>
      <c r="N119" s="12"/>
    </row>
    <row r="120" spans="3:14" ht="12.75">
      <c r="C120" s="12"/>
      <c r="D120" s="12"/>
      <c r="E120" s="12"/>
      <c r="F120" s="12"/>
      <c r="G120" s="12"/>
      <c r="H120" s="12"/>
      <c r="I120" s="12"/>
      <c r="J120" s="12"/>
      <c r="K120" s="12"/>
      <c r="L120" s="12"/>
      <c r="M120" s="12"/>
      <c r="N120" s="12"/>
    </row>
    <row r="121" spans="3:14" ht="12.75">
      <c r="C121" s="12"/>
      <c r="D121" s="12"/>
      <c r="E121" s="12"/>
      <c r="F121" s="12"/>
      <c r="G121" s="12"/>
      <c r="H121" s="12"/>
      <c r="I121" s="12"/>
      <c r="J121" s="12"/>
      <c r="K121" s="12"/>
      <c r="L121" s="12"/>
      <c r="M121" s="12"/>
      <c r="N121" s="12"/>
    </row>
    <row r="122" spans="3:14" ht="12.75">
      <c r="C122" s="12"/>
      <c r="D122" s="12"/>
      <c r="E122" s="12"/>
      <c r="F122" s="12"/>
      <c r="G122" s="12"/>
      <c r="H122" s="12"/>
      <c r="I122" s="12"/>
      <c r="J122" s="12"/>
      <c r="K122" s="12"/>
      <c r="L122" s="12"/>
      <c r="M122" s="12"/>
      <c r="N122" s="12"/>
    </row>
    <row r="123" spans="3:14" ht="12.75">
      <c r="C123" s="12"/>
      <c r="D123" s="12"/>
      <c r="E123" s="12"/>
      <c r="F123" s="12"/>
      <c r="G123" s="12"/>
      <c r="H123" s="12"/>
      <c r="I123" s="12"/>
      <c r="J123" s="12"/>
      <c r="K123" s="12"/>
      <c r="L123" s="12"/>
      <c r="M123" s="12"/>
      <c r="N123" s="12"/>
    </row>
    <row r="124" spans="3:14" ht="12.75">
      <c r="C124" s="12"/>
      <c r="D124" s="12"/>
      <c r="E124" s="12"/>
      <c r="F124" s="12"/>
      <c r="G124" s="12"/>
      <c r="H124" s="12"/>
      <c r="I124" s="12"/>
      <c r="J124" s="12"/>
      <c r="K124" s="12"/>
      <c r="L124" s="12"/>
      <c r="M124" s="12"/>
      <c r="N124" s="12"/>
    </row>
    <row r="125" spans="3:14" ht="12.75">
      <c r="C125" s="12"/>
      <c r="D125" s="12"/>
      <c r="E125" s="12"/>
      <c r="F125" s="12"/>
      <c r="G125" s="12"/>
      <c r="H125" s="12"/>
      <c r="I125" s="12"/>
      <c r="J125" s="12"/>
      <c r="K125" s="12"/>
      <c r="L125" s="12"/>
      <c r="M125" s="12"/>
      <c r="N125" s="12"/>
    </row>
    <row r="126" spans="3:14" ht="12.75">
      <c r="C126" s="12"/>
      <c r="D126" s="12"/>
      <c r="E126" s="12"/>
      <c r="F126" s="12"/>
      <c r="G126" s="12"/>
      <c r="H126" s="12"/>
      <c r="I126" s="12"/>
      <c r="J126" s="12"/>
      <c r="K126" s="12"/>
      <c r="L126" s="12"/>
      <c r="M126" s="12"/>
      <c r="N126" s="12"/>
    </row>
    <row r="127" spans="3:14" ht="12.75">
      <c r="C127" s="12"/>
      <c r="D127" s="12"/>
      <c r="E127" s="12"/>
      <c r="F127" s="12"/>
      <c r="G127" s="12"/>
      <c r="H127" s="12"/>
      <c r="I127" s="12"/>
      <c r="J127" s="12"/>
      <c r="K127" s="12"/>
      <c r="L127" s="12"/>
      <c r="M127" s="12"/>
      <c r="N127" s="12"/>
    </row>
    <row r="128" spans="3:14" ht="12.75">
      <c r="C128" s="12"/>
      <c r="D128" s="12"/>
      <c r="E128" s="12"/>
      <c r="F128" s="12"/>
      <c r="G128" s="12"/>
      <c r="H128" s="12"/>
      <c r="I128" s="12"/>
      <c r="J128" s="12"/>
      <c r="K128" s="12"/>
      <c r="L128" s="12"/>
      <c r="M128" s="12"/>
      <c r="N128" s="12"/>
    </row>
    <row r="129" spans="3:14" ht="12.75">
      <c r="C129" s="12"/>
      <c r="D129" s="12"/>
      <c r="E129" s="12"/>
      <c r="F129" s="12"/>
      <c r="G129" s="12"/>
      <c r="H129" s="12"/>
      <c r="I129" s="12"/>
      <c r="J129" s="12"/>
      <c r="K129" s="12"/>
      <c r="L129" s="12"/>
      <c r="M129" s="12"/>
      <c r="N129" s="12"/>
    </row>
    <row r="130" spans="3:14" ht="12.75">
      <c r="C130" s="12"/>
      <c r="D130" s="12"/>
      <c r="E130" s="12"/>
      <c r="F130" s="12"/>
      <c r="G130" s="12"/>
      <c r="H130" s="12"/>
      <c r="I130" s="12"/>
      <c r="J130" s="12"/>
      <c r="K130" s="12"/>
      <c r="L130" s="12"/>
      <c r="M130" s="12"/>
      <c r="N130" s="12"/>
    </row>
    <row r="131" spans="3:14" ht="12.75">
      <c r="C131" s="12"/>
      <c r="D131" s="12"/>
      <c r="E131" s="12"/>
      <c r="F131" s="12"/>
      <c r="G131" s="12"/>
      <c r="H131" s="12"/>
      <c r="I131" s="12"/>
      <c r="J131" s="12"/>
      <c r="K131" s="12"/>
      <c r="L131" s="12"/>
      <c r="M131" s="12"/>
      <c r="N131" s="12"/>
    </row>
    <row r="132" spans="3:14" ht="12.75">
      <c r="C132" s="12"/>
      <c r="D132" s="12"/>
      <c r="E132" s="12"/>
      <c r="F132" s="12"/>
      <c r="G132" s="12"/>
      <c r="H132" s="12"/>
      <c r="I132" s="12"/>
      <c r="J132" s="12"/>
      <c r="K132" s="12"/>
      <c r="L132" s="12"/>
      <c r="M132" s="12"/>
      <c r="N132" s="12"/>
    </row>
    <row r="133" spans="3:14" ht="12.75">
      <c r="C133" s="12"/>
      <c r="D133" s="12"/>
      <c r="E133" s="12"/>
      <c r="F133" s="12"/>
      <c r="G133" s="12"/>
      <c r="H133" s="12"/>
      <c r="I133" s="12"/>
      <c r="J133" s="12"/>
      <c r="K133" s="12"/>
      <c r="L133" s="12"/>
      <c r="M133" s="12"/>
      <c r="N133" s="12"/>
    </row>
    <row r="134" spans="3:14" ht="12.75">
      <c r="C134" s="12"/>
      <c r="D134" s="12"/>
      <c r="E134" s="12"/>
      <c r="F134" s="12"/>
      <c r="G134" s="12"/>
      <c r="H134" s="12"/>
      <c r="I134" s="12"/>
      <c r="J134" s="12"/>
      <c r="K134" s="12"/>
      <c r="L134" s="12"/>
      <c r="M134" s="12"/>
      <c r="N134" s="12"/>
    </row>
    <row r="135" spans="3:14" ht="12.75">
      <c r="C135" s="12"/>
      <c r="D135" s="12"/>
      <c r="E135" s="12"/>
      <c r="F135" s="12"/>
      <c r="G135" s="12"/>
      <c r="H135" s="12"/>
      <c r="I135" s="12"/>
      <c r="J135" s="12"/>
      <c r="K135" s="12"/>
      <c r="L135" s="12"/>
      <c r="M135" s="12"/>
      <c r="N135" s="12"/>
    </row>
    <row r="136" spans="3:14" ht="12.75">
      <c r="C136" s="12"/>
      <c r="D136" s="12"/>
      <c r="E136" s="12"/>
      <c r="F136" s="12"/>
      <c r="G136" s="12"/>
      <c r="H136" s="12"/>
      <c r="I136" s="12"/>
      <c r="J136" s="12"/>
      <c r="K136" s="12"/>
      <c r="L136" s="12"/>
      <c r="M136" s="12"/>
      <c r="N136" s="12"/>
    </row>
    <row r="137" spans="3:14" ht="12.75">
      <c r="C137" s="12"/>
      <c r="D137" s="12"/>
      <c r="E137" s="12"/>
      <c r="F137" s="12"/>
      <c r="G137" s="12"/>
      <c r="H137" s="12"/>
      <c r="I137" s="12"/>
      <c r="J137" s="12"/>
      <c r="K137" s="12"/>
      <c r="L137" s="12"/>
      <c r="M137" s="12"/>
      <c r="N137" s="12"/>
    </row>
    <row r="138" spans="3:14" ht="12.75">
      <c r="C138" s="12"/>
      <c r="D138" s="12"/>
      <c r="E138" s="12"/>
      <c r="F138" s="12"/>
      <c r="G138" s="12"/>
      <c r="H138" s="12"/>
      <c r="I138" s="12"/>
      <c r="J138" s="12"/>
      <c r="K138" s="12"/>
      <c r="L138" s="12"/>
      <c r="M138" s="12"/>
      <c r="N138" s="12"/>
    </row>
    <row r="139" spans="3:14" ht="12.75">
      <c r="C139" s="12"/>
      <c r="D139" s="12"/>
      <c r="E139" s="12"/>
      <c r="F139" s="12"/>
      <c r="G139" s="12"/>
      <c r="H139" s="12"/>
      <c r="I139" s="12"/>
      <c r="J139" s="12"/>
      <c r="K139" s="12"/>
      <c r="L139" s="12"/>
      <c r="M139" s="12"/>
      <c r="N139" s="12"/>
    </row>
    <row r="140" spans="3:14" ht="12.75">
      <c r="C140" s="12"/>
      <c r="D140" s="12"/>
      <c r="E140" s="12"/>
      <c r="F140" s="12"/>
      <c r="G140" s="12"/>
      <c r="H140" s="12"/>
      <c r="I140" s="12"/>
      <c r="J140" s="12"/>
      <c r="K140" s="12"/>
      <c r="L140" s="12"/>
      <c r="M140" s="12"/>
      <c r="N140" s="12"/>
    </row>
    <row r="141" spans="3:14" ht="12.75">
      <c r="C141" s="12"/>
      <c r="D141" s="12"/>
      <c r="E141" s="12"/>
      <c r="F141" s="12"/>
      <c r="G141" s="12"/>
      <c r="H141" s="12"/>
      <c r="I141" s="12"/>
      <c r="J141" s="12"/>
      <c r="K141" s="12"/>
      <c r="L141" s="12"/>
      <c r="M141" s="12"/>
      <c r="N141" s="12"/>
    </row>
    <row r="142" spans="3:14" ht="12.75">
      <c r="C142" s="12"/>
      <c r="D142" s="12"/>
      <c r="E142" s="12"/>
      <c r="F142" s="12"/>
      <c r="G142" s="12"/>
      <c r="H142" s="12"/>
      <c r="I142" s="12"/>
      <c r="J142" s="12"/>
      <c r="K142" s="12"/>
      <c r="L142" s="12"/>
      <c r="M142" s="12"/>
      <c r="N142" s="12"/>
    </row>
    <row r="143" spans="3:14" ht="12.75">
      <c r="C143" s="12"/>
      <c r="D143" s="12"/>
      <c r="E143" s="12"/>
      <c r="F143" s="12"/>
      <c r="G143" s="12"/>
      <c r="H143" s="12"/>
      <c r="I143" s="12"/>
      <c r="J143" s="12"/>
      <c r="K143" s="12"/>
      <c r="L143" s="12"/>
      <c r="M143" s="12"/>
      <c r="N143" s="12"/>
    </row>
    <row r="144" spans="3:14" ht="12.75">
      <c r="C144" s="12"/>
      <c r="D144" s="12"/>
      <c r="E144" s="12"/>
      <c r="F144" s="12"/>
      <c r="G144" s="12"/>
      <c r="H144" s="12"/>
      <c r="I144" s="12"/>
      <c r="J144" s="12"/>
      <c r="K144" s="12"/>
      <c r="L144" s="12"/>
      <c r="M144" s="12"/>
      <c r="N144" s="12"/>
    </row>
    <row r="145" spans="3:14" ht="12.75">
      <c r="C145" s="12"/>
      <c r="D145" s="12"/>
      <c r="E145" s="12"/>
      <c r="F145" s="12"/>
      <c r="G145" s="12"/>
      <c r="H145" s="12"/>
      <c r="I145" s="12"/>
      <c r="J145" s="12"/>
      <c r="K145" s="12"/>
      <c r="L145" s="12"/>
      <c r="M145" s="12"/>
      <c r="N145" s="12"/>
    </row>
    <row r="146" spans="3:14" ht="12.75">
      <c r="C146" s="12"/>
      <c r="D146" s="12"/>
      <c r="E146" s="12"/>
      <c r="F146" s="12"/>
      <c r="G146" s="12"/>
      <c r="H146" s="12"/>
      <c r="I146" s="12"/>
      <c r="J146" s="12"/>
      <c r="K146" s="12"/>
      <c r="L146" s="12"/>
      <c r="M146" s="12"/>
      <c r="N146" s="12"/>
    </row>
    <row r="147" spans="3:14" ht="12.75">
      <c r="C147" s="12"/>
      <c r="D147" s="12"/>
      <c r="E147" s="12"/>
      <c r="F147" s="12"/>
      <c r="G147" s="12"/>
      <c r="H147" s="12"/>
      <c r="I147" s="12"/>
      <c r="J147" s="12"/>
      <c r="K147" s="12"/>
      <c r="L147" s="12"/>
      <c r="M147" s="12"/>
      <c r="N147" s="12"/>
    </row>
    <row r="148" spans="3:14" ht="12.75">
      <c r="C148" s="12"/>
      <c r="D148" s="12"/>
      <c r="E148" s="12"/>
      <c r="F148" s="12"/>
      <c r="G148" s="12"/>
      <c r="H148" s="12"/>
      <c r="I148" s="12"/>
      <c r="J148" s="12"/>
      <c r="K148" s="12"/>
      <c r="L148" s="12"/>
      <c r="M148" s="12"/>
      <c r="N148" s="12"/>
    </row>
    <row r="149" spans="3:14" ht="12.75">
      <c r="C149" s="12"/>
      <c r="D149" s="12"/>
      <c r="E149" s="12"/>
      <c r="F149" s="12"/>
      <c r="G149" s="12"/>
      <c r="H149" s="12"/>
      <c r="I149" s="12"/>
      <c r="J149" s="12"/>
      <c r="K149" s="12"/>
      <c r="L149" s="12"/>
      <c r="M149" s="12"/>
      <c r="N149" s="12"/>
    </row>
    <row r="150" spans="3:14" ht="12.75">
      <c r="C150" s="12"/>
      <c r="D150" s="12"/>
      <c r="E150" s="12"/>
      <c r="F150" s="12"/>
      <c r="G150" s="12"/>
      <c r="H150" s="12"/>
      <c r="I150" s="12"/>
      <c r="J150" s="12"/>
      <c r="K150" s="12"/>
      <c r="L150" s="12"/>
      <c r="M150" s="12"/>
      <c r="N150" s="12"/>
    </row>
    <row r="151" spans="3:14" ht="12.75">
      <c r="C151" s="12"/>
      <c r="D151" s="12"/>
      <c r="E151" s="12"/>
      <c r="F151" s="12"/>
      <c r="G151" s="12"/>
      <c r="H151" s="12"/>
      <c r="I151" s="12"/>
      <c r="J151" s="12"/>
      <c r="K151" s="12"/>
      <c r="L151" s="12"/>
      <c r="M151" s="12"/>
      <c r="N151" s="12"/>
    </row>
    <row r="152" spans="3:14" ht="12.75">
      <c r="C152" s="12"/>
      <c r="D152" s="12"/>
      <c r="E152" s="12"/>
      <c r="F152" s="12"/>
      <c r="G152" s="12"/>
      <c r="H152" s="12"/>
      <c r="I152" s="12"/>
      <c r="J152" s="12"/>
      <c r="K152" s="12"/>
      <c r="L152" s="12"/>
      <c r="M152" s="12"/>
      <c r="N152" s="12"/>
    </row>
    <row r="153" spans="3:14" ht="12.75">
      <c r="C153" s="12"/>
      <c r="D153" s="12"/>
      <c r="E153" s="12"/>
      <c r="F153" s="12"/>
      <c r="G153" s="12"/>
      <c r="H153" s="12"/>
      <c r="I153" s="12"/>
      <c r="J153" s="12"/>
      <c r="K153" s="12"/>
      <c r="L153" s="12"/>
      <c r="M153" s="12"/>
      <c r="N153" s="12"/>
    </row>
    <row r="154" spans="3:14" ht="12.75">
      <c r="C154" s="12"/>
      <c r="D154" s="12"/>
      <c r="E154" s="12"/>
      <c r="F154" s="12"/>
      <c r="G154" s="12"/>
      <c r="H154" s="12"/>
      <c r="I154" s="12"/>
      <c r="J154" s="12"/>
      <c r="K154" s="12"/>
      <c r="L154" s="12"/>
      <c r="M154" s="12"/>
      <c r="N154" s="12"/>
    </row>
    <row r="155" spans="3:14" ht="12.75">
      <c r="C155" s="12"/>
      <c r="D155" s="12"/>
      <c r="E155" s="12"/>
      <c r="F155" s="12"/>
      <c r="G155" s="12"/>
      <c r="H155" s="12"/>
      <c r="I155" s="12"/>
      <c r="J155" s="12"/>
      <c r="K155" s="12"/>
      <c r="L155" s="12"/>
      <c r="M155" s="12"/>
      <c r="N155" s="12"/>
    </row>
    <row r="156" spans="3:14" ht="12.75">
      <c r="C156" s="12"/>
      <c r="D156" s="12"/>
      <c r="E156" s="12"/>
      <c r="F156" s="12"/>
      <c r="G156" s="12"/>
      <c r="H156" s="12"/>
      <c r="I156" s="12"/>
      <c r="J156" s="12"/>
      <c r="K156" s="12"/>
      <c r="L156" s="12"/>
      <c r="M156" s="12"/>
      <c r="N156" s="12"/>
    </row>
    <row r="157" spans="3:14" ht="12.75">
      <c r="C157" s="12"/>
      <c r="D157" s="12"/>
      <c r="E157" s="12"/>
      <c r="F157" s="12"/>
      <c r="G157" s="12"/>
      <c r="H157" s="12"/>
      <c r="I157" s="12"/>
      <c r="J157" s="12"/>
      <c r="K157" s="12"/>
      <c r="L157" s="12"/>
      <c r="M157" s="12"/>
      <c r="N157" s="12"/>
    </row>
    <row r="158" spans="3:14" ht="12.75">
      <c r="C158" s="12"/>
      <c r="D158" s="12"/>
      <c r="E158" s="12"/>
      <c r="F158" s="12"/>
      <c r="G158" s="12"/>
      <c r="H158" s="12"/>
      <c r="I158" s="12"/>
      <c r="J158" s="12"/>
      <c r="K158" s="12"/>
      <c r="L158" s="12"/>
      <c r="M158" s="12"/>
      <c r="N158" s="12"/>
    </row>
    <row r="159" spans="3:14" ht="12.75">
      <c r="C159" s="12"/>
      <c r="D159" s="12"/>
      <c r="E159" s="12"/>
      <c r="F159" s="12"/>
      <c r="G159" s="12"/>
      <c r="H159" s="12"/>
      <c r="I159" s="12"/>
      <c r="J159" s="12"/>
      <c r="K159" s="12"/>
      <c r="L159" s="12"/>
      <c r="M159" s="12"/>
      <c r="N159" s="12"/>
    </row>
    <row r="160" spans="3:14" ht="12.75">
      <c r="C160" s="12"/>
      <c r="D160" s="12"/>
      <c r="E160" s="12"/>
      <c r="F160" s="12"/>
      <c r="G160" s="12"/>
      <c r="H160" s="12"/>
      <c r="I160" s="12"/>
      <c r="J160" s="12"/>
      <c r="K160" s="12"/>
      <c r="L160" s="12"/>
      <c r="M160" s="12"/>
      <c r="N160" s="12"/>
    </row>
    <row r="161" spans="3:14" ht="12.75">
      <c r="C161" s="12"/>
      <c r="D161" s="12"/>
      <c r="E161" s="12"/>
      <c r="F161" s="12"/>
      <c r="G161" s="12"/>
      <c r="H161" s="12"/>
      <c r="I161" s="12"/>
      <c r="J161" s="12"/>
      <c r="K161" s="12"/>
      <c r="L161" s="12"/>
      <c r="M161" s="12"/>
      <c r="N161" s="12"/>
    </row>
    <row r="162" spans="3:14" ht="12.75">
      <c r="C162" s="12"/>
      <c r="D162" s="12"/>
      <c r="E162" s="12"/>
      <c r="F162" s="12"/>
      <c r="G162" s="12"/>
      <c r="H162" s="12"/>
      <c r="I162" s="12"/>
      <c r="J162" s="12"/>
      <c r="K162" s="12"/>
      <c r="L162" s="12"/>
      <c r="M162" s="12"/>
      <c r="N162" s="12"/>
    </row>
    <row r="163" spans="3:14" ht="12.75">
      <c r="C163" s="12"/>
      <c r="D163" s="12"/>
      <c r="E163" s="12"/>
      <c r="F163" s="12"/>
      <c r="G163" s="12"/>
      <c r="H163" s="12"/>
      <c r="I163" s="12"/>
      <c r="J163" s="12"/>
      <c r="K163" s="12"/>
      <c r="L163" s="12"/>
      <c r="M163" s="12"/>
      <c r="N163" s="12"/>
    </row>
    <row r="164" spans="3:14" ht="12.75">
      <c r="C164" s="12"/>
      <c r="D164" s="12"/>
      <c r="E164" s="12"/>
      <c r="F164" s="12"/>
      <c r="G164" s="12"/>
      <c r="H164" s="12"/>
      <c r="I164" s="12"/>
      <c r="J164" s="12"/>
      <c r="K164" s="12"/>
      <c r="L164" s="12"/>
      <c r="M164" s="12"/>
      <c r="N164" s="12"/>
    </row>
    <row r="165" spans="3:14" ht="12.75">
      <c r="C165" s="12"/>
      <c r="D165" s="12"/>
      <c r="E165" s="12"/>
      <c r="F165" s="12"/>
      <c r="G165" s="12"/>
      <c r="H165" s="12"/>
      <c r="I165" s="12"/>
      <c r="J165" s="12"/>
      <c r="K165" s="12"/>
      <c r="L165" s="12"/>
      <c r="M165" s="12"/>
      <c r="N165" s="12"/>
    </row>
    <row r="166" spans="3:14" ht="12.75">
      <c r="C166" s="12"/>
      <c r="D166" s="12"/>
      <c r="E166" s="12"/>
      <c r="F166" s="12"/>
      <c r="G166" s="12"/>
      <c r="H166" s="12"/>
      <c r="I166" s="12"/>
      <c r="J166" s="12"/>
      <c r="K166" s="12"/>
      <c r="L166" s="12"/>
      <c r="M166" s="12"/>
      <c r="N166" s="12"/>
    </row>
    <row r="167" spans="3:14" ht="12.75">
      <c r="C167" s="12"/>
      <c r="D167" s="12"/>
      <c r="E167" s="12"/>
      <c r="F167" s="12"/>
      <c r="G167" s="12"/>
      <c r="H167" s="12"/>
      <c r="I167" s="12"/>
      <c r="J167" s="12"/>
      <c r="K167" s="12"/>
      <c r="L167" s="12"/>
      <c r="M167" s="12"/>
      <c r="N167" s="12"/>
    </row>
    <row r="168" spans="3:14" ht="12.75">
      <c r="C168" s="12"/>
      <c r="D168" s="12"/>
      <c r="E168" s="12"/>
      <c r="F168" s="12"/>
      <c r="G168" s="12"/>
      <c r="H168" s="12"/>
      <c r="I168" s="12"/>
      <c r="J168" s="12"/>
      <c r="K168" s="12"/>
      <c r="L168" s="12"/>
      <c r="M168" s="12"/>
      <c r="N168" s="12"/>
    </row>
    <row r="169" spans="3:14" ht="12.75">
      <c r="C169" s="12"/>
      <c r="D169" s="12"/>
      <c r="E169" s="12"/>
      <c r="F169" s="12"/>
      <c r="G169" s="12"/>
      <c r="H169" s="12"/>
      <c r="I169" s="12"/>
      <c r="J169" s="12"/>
      <c r="K169" s="12"/>
      <c r="L169" s="12"/>
      <c r="M169" s="12"/>
      <c r="N169" s="12"/>
    </row>
    <row r="170" spans="3:14" ht="12.75">
      <c r="C170" s="12"/>
      <c r="D170" s="12"/>
      <c r="E170" s="12"/>
      <c r="F170" s="12"/>
      <c r="G170" s="12"/>
      <c r="H170" s="12"/>
      <c r="I170" s="12"/>
      <c r="J170" s="12"/>
      <c r="K170" s="12"/>
      <c r="L170" s="12"/>
      <c r="M170" s="12"/>
      <c r="N170" s="12"/>
    </row>
    <row r="171" spans="3:14" ht="12.75">
      <c r="C171" s="12"/>
      <c r="D171" s="12"/>
      <c r="E171" s="12"/>
      <c r="F171" s="12"/>
      <c r="G171" s="12"/>
      <c r="H171" s="12"/>
      <c r="I171" s="12"/>
      <c r="J171" s="12"/>
      <c r="K171" s="12"/>
      <c r="L171" s="12"/>
      <c r="M171" s="12"/>
      <c r="N171" s="12"/>
    </row>
    <row r="172" spans="3:14" ht="12.75">
      <c r="C172" s="12"/>
      <c r="D172" s="12"/>
      <c r="E172" s="12"/>
      <c r="F172" s="12"/>
      <c r="G172" s="12"/>
      <c r="H172" s="12"/>
      <c r="I172" s="12"/>
      <c r="J172" s="12"/>
      <c r="K172" s="12"/>
      <c r="L172" s="12"/>
      <c r="M172" s="12"/>
      <c r="N172" s="12"/>
    </row>
    <row r="173" spans="3:14" ht="12.75">
      <c r="C173" s="12"/>
      <c r="D173" s="12"/>
      <c r="E173" s="12"/>
      <c r="F173" s="12"/>
      <c r="G173" s="12"/>
      <c r="H173" s="12"/>
      <c r="I173" s="12"/>
      <c r="J173" s="12"/>
      <c r="K173" s="12"/>
      <c r="L173" s="12"/>
      <c r="M173" s="12"/>
      <c r="N173" s="12"/>
    </row>
    <row r="174" spans="3:14" ht="12.75">
      <c r="C174" s="12"/>
      <c r="D174" s="12"/>
      <c r="E174" s="12"/>
      <c r="F174" s="12"/>
      <c r="G174" s="12"/>
      <c r="H174" s="12"/>
      <c r="I174" s="12"/>
      <c r="J174" s="12"/>
      <c r="K174" s="12"/>
      <c r="L174" s="12"/>
      <c r="M174" s="12"/>
      <c r="N174" s="12"/>
    </row>
    <row r="175" spans="3:14" ht="12.75">
      <c r="C175" s="12"/>
      <c r="D175" s="12"/>
      <c r="E175" s="12"/>
      <c r="F175" s="12"/>
      <c r="G175" s="12"/>
      <c r="H175" s="12"/>
      <c r="I175" s="12"/>
      <c r="J175" s="12"/>
      <c r="K175" s="12"/>
      <c r="L175" s="12"/>
      <c r="M175" s="12"/>
      <c r="N175" s="12"/>
    </row>
    <row r="176" spans="3:14" ht="12.75">
      <c r="C176" s="12"/>
      <c r="D176" s="12"/>
      <c r="E176" s="12"/>
      <c r="F176" s="12"/>
      <c r="G176" s="12"/>
      <c r="H176" s="12"/>
      <c r="I176" s="12"/>
      <c r="J176" s="12"/>
      <c r="K176" s="12"/>
      <c r="L176" s="12"/>
      <c r="M176" s="12"/>
      <c r="N176" s="12"/>
    </row>
    <row r="177" spans="3:14" ht="12.75">
      <c r="C177" s="12"/>
      <c r="D177" s="12"/>
      <c r="E177" s="12"/>
      <c r="F177" s="12"/>
      <c r="G177" s="12"/>
      <c r="H177" s="12"/>
      <c r="I177" s="12"/>
      <c r="J177" s="12"/>
      <c r="K177" s="12"/>
      <c r="L177" s="12"/>
      <c r="M177" s="12"/>
      <c r="N177" s="12"/>
    </row>
    <row r="178" spans="3:14" ht="12.75">
      <c r="C178" s="12"/>
      <c r="D178" s="12"/>
      <c r="E178" s="12"/>
      <c r="F178" s="12"/>
      <c r="G178" s="12"/>
      <c r="H178" s="12"/>
      <c r="I178" s="12"/>
      <c r="J178" s="12"/>
      <c r="K178" s="12"/>
      <c r="L178" s="12"/>
      <c r="M178" s="12"/>
      <c r="N178" s="12"/>
    </row>
    <row r="179" spans="3:14" ht="12.75">
      <c r="C179" s="12"/>
      <c r="D179" s="12"/>
      <c r="E179" s="12"/>
      <c r="F179" s="12"/>
      <c r="G179" s="12"/>
      <c r="H179" s="12"/>
      <c r="I179" s="12"/>
      <c r="J179" s="12"/>
      <c r="K179" s="12"/>
      <c r="L179" s="12"/>
      <c r="M179" s="12"/>
      <c r="N179" s="12"/>
    </row>
    <row r="180" spans="3:14" ht="12.75">
      <c r="C180" s="12"/>
      <c r="D180" s="12"/>
      <c r="E180" s="12"/>
      <c r="F180" s="12"/>
      <c r="G180" s="12"/>
      <c r="H180" s="12"/>
      <c r="I180" s="12"/>
      <c r="J180" s="12"/>
      <c r="K180" s="12"/>
      <c r="L180" s="12"/>
      <c r="M180" s="12"/>
      <c r="N180" s="12"/>
    </row>
    <row r="181" spans="3:14" ht="12.75">
      <c r="C181" s="12"/>
      <c r="D181" s="12"/>
      <c r="E181" s="12"/>
      <c r="F181" s="12"/>
      <c r="G181" s="12"/>
      <c r="H181" s="12"/>
      <c r="I181" s="12"/>
      <c r="J181" s="12"/>
      <c r="K181" s="12"/>
      <c r="L181" s="12"/>
      <c r="M181" s="12"/>
      <c r="N181" s="12"/>
    </row>
    <row r="182" spans="3:14" ht="12.75">
      <c r="C182" s="12"/>
      <c r="D182" s="12"/>
      <c r="E182" s="12"/>
      <c r="F182" s="12"/>
      <c r="G182" s="12"/>
      <c r="H182" s="12"/>
      <c r="I182" s="12"/>
      <c r="J182" s="12"/>
      <c r="K182" s="12"/>
      <c r="L182" s="12"/>
      <c r="M182" s="12"/>
      <c r="N182" s="12"/>
    </row>
    <row r="183" spans="3:14" ht="12.75">
      <c r="C183" s="12"/>
      <c r="D183" s="12"/>
      <c r="E183" s="12"/>
      <c r="F183" s="12"/>
      <c r="G183" s="12"/>
      <c r="H183" s="12"/>
      <c r="I183" s="12"/>
      <c r="J183" s="12"/>
      <c r="K183" s="12"/>
      <c r="L183" s="12"/>
      <c r="M183" s="12"/>
      <c r="N183" s="12"/>
    </row>
    <row r="184" spans="3:14" ht="12.75">
      <c r="C184" s="12"/>
      <c r="D184" s="12"/>
      <c r="E184" s="12"/>
      <c r="F184" s="12"/>
      <c r="G184" s="12"/>
      <c r="H184" s="12"/>
      <c r="I184" s="12"/>
      <c r="J184" s="12"/>
      <c r="K184" s="12"/>
      <c r="L184" s="12"/>
      <c r="M184" s="12"/>
      <c r="N184" s="12"/>
    </row>
    <row r="185" spans="3:14" ht="12.75">
      <c r="C185" s="12"/>
      <c r="D185" s="12"/>
      <c r="E185" s="12"/>
      <c r="F185" s="12"/>
      <c r="G185" s="12"/>
      <c r="H185" s="12"/>
      <c r="I185" s="12"/>
      <c r="J185" s="12"/>
      <c r="K185" s="12"/>
      <c r="L185" s="12"/>
      <c r="M185" s="12"/>
      <c r="N185" s="12"/>
    </row>
    <row r="186" spans="3:14" ht="12.75">
      <c r="C186" s="12"/>
      <c r="D186" s="12"/>
      <c r="E186" s="12"/>
      <c r="F186" s="12"/>
      <c r="G186" s="12"/>
      <c r="H186" s="12"/>
      <c r="I186" s="12"/>
      <c r="J186" s="12"/>
      <c r="K186" s="12"/>
      <c r="L186" s="12"/>
      <c r="M186" s="12"/>
      <c r="N186" s="12"/>
    </row>
    <row r="187" spans="3:14" ht="12.75">
      <c r="C187" s="12"/>
      <c r="D187" s="12"/>
      <c r="E187" s="12"/>
      <c r="F187" s="12"/>
      <c r="G187" s="12"/>
      <c r="H187" s="12"/>
      <c r="I187" s="12"/>
      <c r="J187" s="12"/>
      <c r="K187" s="12"/>
      <c r="L187" s="12"/>
      <c r="M187" s="12"/>
      <c r="N187" s="12"/>
    </row>
    <row r="188" spans="3:14" ht="12.75">
      <c r="C188" s="12"/>
      <c r="D188" s="12"/>
      <c r="E188" s="12"/>
      <c r="F188" s="12"/>
      <c r="G188" s="12"/>
      <c r="H188" s="12"/>
      <c r="I188" s="12"/>
      <c r="J188" s="12"/>
      <c r="K188" s="12"/>
      <c r="L188" s="12"/>
      <c r="M188" s="12"/>
      <c r="N188" s="12"/>
    </row>
    <row r="189" spans="3:14" ht="12.75">
      <c r="C189" s="12"/>
      <c r="D189" s="12"/>
      <c r="E189" s="12"/>
      <c r="F189" s="12"/>
      <c r="G189" s="12"/>
      <c r="H189" s="12"/>
      <c r="I189" s="12"/>
      <c r="J189" s="12"/>
      <c r="K189" s="12"/>
      <c r="L189" s="12"/>
      <c r="M189" s="12"/>
      <c r="N189" s="12"/>
    </row>
    <row r="190" spans="3:14" ht="12.75">
      <c r="C190" s="12"/>
      <c r="D190" s="12"/>
      <c r="E190" s="12"/>
      <c r="F190" s="12"/>
      <c r="G190" s="12"/>
      <c r="H190" s="12"/>
      <c r="I190" s="12"/>
      <c r="J190" s="12"/>
      <c r="K190" s="12"/>
      <c r="L190" s="12"/>
      <c r="M190" s="12"/>
      <c r="N190" s="12"/>
    </row>
    <row r="191" spans="3:14" ht="12.75">
      <c r="C191" s="12"/>
      <c r="D191" s="12"/>
      <c r="E191" s="12"/>
      <c r="F191" s="12"/>
      <c r="G191" s="12"/>
      <c r="H191" s="12"/>
      <c r="I191" s="12"/>
      <c r="J191" s="12"/>
      <c r="K191" s="12"/>
      <c r="L191" s="12"/>
      <c r="M191" s="12"/>
      <c r="N191" s="12"/>
    </row>
    <row r="192" spans="3:14" ht="12.75">
      <c r="C192" s="12"/>
      <c r="D192" s="12"/>
      <c r="E192" s="12"/>
      <c r="F192" s="12"/>
      <c r="G192" s="12"/>
      <c r="H192" s="12"/>
      <c r="I192" s="12"/>
      <c r="J192" s="12"/>
      <c r="K192" s="12"/>
      <c r="L192" s="12"/>
      <c r="M192" s="12"/>
      <c r="N192" s="12"/>
    </row>
    <row r="193" spans="3:14" ht="12.75">
      <c r="C193" s="12"/>
      <c r="D193" s="12"/>
      <c r="E193" s="12"/>
      <c r="F193" s="12"/>
      <c r="G193" s="12"/>
      <c r="H193" s="12"/>
      <c r="I193" s="12"/>
      <c r="J193" s="12"/>
      <c r="K193" s="12"/>
      <c r="L193" s="12"/>
      <c r="M193" s="12"/>
      <c r="N193" s="12"/>
    </row>
    <row r="194" spans="3:14" ht="12.75">
      <c r="C194" s="12"/>
      <c r="D194" s="12"/>
      <c r="E194" s="12"/>
      <c r="F194" s="12"/>
      <c r="G194" s="12"/>
      <c r="H194" s="12"/>
      <c r="I194" s="12"/>
      <c r="J194" s="12"/>
      <c r="K194" s="12"/>
      <c r="L194" s="12"/>
      <c r="M194" s="12"/>
      <c r="N194" s="12"/>
    </row>
    <row r="195" spans="3:14" ht="12.75">
      <c r="C195" s="12"/>
      <c r="D195" s="12"/>
      <c r="E195" s="12"/>
      <c r="F195" s="12"/>
      <c r="G195" s="12"/>
      <c r="H195" s="12"/>
      <c r="I195" s="12"/>
      <c r="J195" s="12"/>
      <c r="K195" s="12"/>
      <c r="L195" s="12"/>
      <c r="M195" s="12"/>
      <c r="N195" s="12"/>
    </row>
    <row r="196" spans="3:14" ht="12.75">
      <c r="C196" s="12"/>
      <c r="D196" s="12"/>
      <c r="E196" s="12"/>
      <c r="F196" s="12"/>
      <c r="G196" s="12"/>
      <c r="H196" s="12"/>
      <c r="I196" s="12"/>
      <c r="J196" s="12"/>
      <c r="K196" s="12"/>
      <c r="L196" s="12"/>
      <c r="M196" s="12"/>
      <c r="N196" s="12"/>
    </row>
    <row r="197" spans="3:14" ht="12.75">
      <c r="C197" s="12"/>
      <c r="D197" s="12"/>
      <c r="E197" s="12"/>
      <c r="F197" s="12"/>
      <c r="G197" s="12"/>
      <c r="H197" s="12"/>
      <c r="I197" s="12"/>
      <c r="J197" s="12"/>
      <c r="K197" s="12"/>
      <c r="L197" s="12"/>
      <c r="M197" s="12"/>
      <c r="N197" s="12"/>
    </row>
    <row r="198" spans="3:14" ht="12.75">
      <c r="C198" s="12"/>
      <c r="D198" s="12"/>
      <c r="E198" s="12"/>
      <c r="F198" s="12"/>
      <c r="G198" s="12"/>
      <c r="H198" s="12"/>
      <c r="I198" s="12"/>
      <c r="J198" s="12"/>
      <c r="K198" s="12"/>
      <c r="L198" s="12"/>
      <c r="M198" s="12"/>
      <c r="N198" s="12"/>
    </row>
    <row r="199" spans="3:14" ht="12.75">
      <c r="C199" s="12"/>
      <c r="D199" s="12"/>
      <c r="E199" s="12"/>
      <c r="F199" s="12"/>
      <c r="G199" s="12"/>
      <c r="H199" s="12"/>
      <c r="I199" s="12"/>
      <c r="J199" s="12"/>
      <c r="K199" s="12"/>
      <c r="L199" s="12"/>
      <c r="M199" s="12"/>
      <c r="N199" s="12"/>
    </row>
    <row r="200" spans="3:14" ht="12.75">
      <c r="C200" s="12"/>
      <c r="D200" s="12"/>
      <c r="E200" s="12"/>
      <c r="F200" s="12"/>
      <c r="G200" s="12"/>
      <c r="H200" s="12"/>
      <c r="I200" s="12"/>
      <c r="J200" s="12"/>
      <c r="K200" s="12"/>
      <c r="L200" s="12"/>
      <c r="M200" s="12"/>
      <c r="N200" s="12"/>
    </row>
    <row r="201" spans="3:14" ht="12.75">
      <c r="C201" s="12"/>
      <c r="D201" s="12"/>
      <c r="E201" s="12"/>
      <c r="F201" s="12"/>
      <c r="G201" s="12"/>
      <c r="H201" s="12"/>
      <c r="I201" s="12"/>
      <c r="J201" s="12"/>
      <c r="K201" s="12"/>
      <c r="L201" s="12"/>
      <c r="M201" s="12"/>
      <c r="N201" s="12"/>
    </row>
    <row r="202" spans="3:14" ht="12.75">
      <c r="C202" s="12"/>
      <c r="D202" s="12"/>
      <c r="E202" s="12"/>
      <c r="F202" s="12"/>
      <c r="G202" s="12"/>
      <c r="H202" s="12"/>
      <c r="I202" s="12"/>
      <c r="J202" s="12"/>
      <c r="K202" s="12"/>
      <c r="L202" s="12"/>
      <c r="M202" s="12"/>
      <c r="N202" s="12"/>
    </row>
    <row r="203" spans="3:14" ht="12.75">
      <c r="C203" s="12"/>
      <c r="D203" s="12"/>
      <c r="E203" s="12"/>
      <c r="F203" s="12"/>
      <c r="G203" s="12"/>
      <c r="H203" s="12"/>
      <c r="I203" s="12"/>
      <c r="J203" s="12"/>
      <c r="K203" s="12"/>
      <c r="L203" s="12"/>
      <c r="M203" s="12"/>
      <c r="N203" s="12"/>
    </row>
    <row r="204" spans="3:14" ht="12.75">
      <c r="C204" s="12"/>
      <c r="D204" s="12"/>
      <c r="E204" s="12"/>
      <c r="F204" s="12"/>
      <c r="G204" s="12"/>
      <c r="H204" s="12"/>
      <c r="I204" s="12"/>
      <c r="J204" s="12"/>
      <c r="K204" s="12"/>
      <c r="L204" s="12"/>
      <c r="M204" s="12"/>
      <c r="N204" s="12"/>
    </row>
    <row r="205" spans="3:14" ht="12.75">
      <c r="C205" s="12"/>
      <c r="D205" s="12"/>
      <c r="E205" s="12"/>
      <c r="F205" s="12"/>
      <c r="G205" s="12"/>
      <c r="H205" s="12"/>
      <c r="I205" s="12"/>
      <c r="J205" s="12"/>
      <c r="K205" s="12"/>
      <c r="L205" s="12"/>
      <c r="M205" s="12"/>
      <c r="N205" s="12"/>
    </row>
    <row r="206" spans="3:14" ht="12.75">
      <c r="C206" s="12"/>
      <c r="D206" s="12"/>
      <c r="E206" s="12"/>
      <c r="F206" s="12"/>
      <c r="G206" s="12"/>
      <c r="H206" s="12"/>
      <c r="I206" s="12"/>
      <c r="J206" s="12"/>
      <c r="K206" s="12"/>
      <c r="L206" s="12"/>
      <c r="M206" s="12"/>
      <c r="N206" s="12"/>
    </row>
    <row r="207" spans="3:14" ht="12.75">
      <c r="C207" s="12"/>
      <c r="D207" s="12"/>
      <c r="E207" s="12"/>
      <c r="F207" s="12"/>
      <c r="G207" s="12"/>
      <c r="H207" s="12"/>
      <c r="I207" s="12"/>
      <c r="J207" s="12"/>
      <c r="K207" s="12"/>
      <c r="L207" s="12"/>
      <c r="M207" s="12"/>
      <c r="N207" s="12"/>
    </row>
    <row r="208" spans="3:14" ht="12.75">
      <c r="C208" s="12"/>
      <c r="D208" s="12"/>
      <c r="E208" s="12"/>
      <c r="F208" s="12"/>
      <c r="G208" s="12"/>
      <c r="H208" s="12"/>
      <c r="I208" s="12"/>
      <c r="J208" s="12"/>
      <c r="K208" s="12"/>
      <c r="L208" s="12"/>
      <c r="M208" s="12"/>
      <c r="N208" s="12"/>
    </row>
    <row r="209" spans="3:14" ht="12.75">
      <c r="C209" s="12"/>
      <c r="D209" s="12"/>
      <c r="E209" s="12"/>
      <c r="F209" s="12"/>
      <c r="G209" s="12"/>
      <c r="H209" s="12"/>
      <c r="I209" s="12"/>
      <c r="J209" s="12"/>
      <c r="K209" s="12"/>
      <c r="L209" s="12"/>
      <c r="M209" s="12"/>
      <c r="N209" s="12"/>
    </row>
    <row r="210" spans="3:14" ht="12.75">
      <c r="C210" s="12"/>
      <c r="D210" s="12"/>
      <c r="E210" s="12"/>
      <c r="F210" s="12"/>
      <c r="G210" s="12"/>
      <c r="H210" s="12"/>
      <c r="I210" s="12"/>
      <c r="J210" s="12"/>
      <c r="K210" s="12"/>
      <c r="L210" s="12"/>
      <c r="M210" s="12"/>
      <c r="N210" s="12"/>
    </row>
    <row r="211" spans="3:14" ht="12.75">
      <c r="C211" s="12"/>
      <c r="D211" s="12"/>
      <c r="E211" s="12"/>
      <c r="F211" s="12"/>
      <c r="G211" s="12"/>
      <c r="H211" s="12"/>
      <c r="I211" s="12"/>
      <c r="J211" s="12"/>
      <c r="K211" s="12"/>
      <c r="L211" s="12"/>
      <c r="M211" s="12"/>
      <c r="N211" s="12"/>
    </row>
    <row r="212" spans="3:14" ht="12.75">
      <c r="C212" s="12"/>
      <c r="D212" s="12"/>
      <c r="E212" s="12"/>
      <c r="F212" s="12"/>
      <c r="G212" s="12"/>
      <c r="H212" s="12"/>
      <c r="I212" s="12"/>
      <c r="J212" s="12"/>
      <c r="K212" s="12"/>
      <c r="L212" s="12"/>
      <c r="M212" s="12"/>
      <c r="N212" s="12"/>
    </row>
    <row r="213" spans="3:14" ht="12.75">
      <c r="C213" s="12"/>
      <c r="D213" s="12"/>
      <c r="E213" s="12"/>
      <c r="F213" s="12"/>
      <c r="G213" s="12"/>
      <c r="H213" s="12"/>
      <c r="I213" s="12"/>
      <c r="J213" s="12"/>
      <c r="K213" s="12"/>
      <c r="L213" s="12"/>
      <c r="M213" s="12"/>
      <c r="N213" s="12"/>
    </row>
    <row r="214" spans="3:14" ht="12.75">
      <c r="C214" s="12"/>
      <c r="D214" s="12"/>
      <c r="E214" s="12"/>
      <c r="F214" s="12"/>
      <c r="G214" s="12"/>
      <c r="H214" s="12"/>
      <c r="I214" s="12"/>
      <c r="J214" s="12"/>
      <c r="K214" s="12"/>
      <c r="L214" s="12"/>
      <c r="M214" s="12"/>
      <c r="N214" s="12"/>
    </row>
    <row r="215" spans="3:14" ht="12.75">
      <c r="C215" s="12"/>
      <c r="D215" s="12"/>
      <c r="E215" s="12"/>
      <c r="F215" s="12"/>
      <c r="G215" s="12"/>
      <c r="H215" s="12"/>
      <c r="I215" s="12"/>
      <c r="J215" s="12"/>
      <c r="K215" s="12"/>
      <c r="L215" s="12"/>
      <c r="M215" s="12"/>
      <c r="N215" s="12"/>
    </row>
    <row r="216" spans="3:14" ht="12.75">
      <c r="C216" s="12"/>
      <c r="D216" s="12"/>
      <c r="E216" s="12"/>
      <c r="F216" s="12"/>
      <c r="G216" s="12"/>
      <c r="H216" s="12"/>
      <c r="I216" s="12"/>
      <c r="J216" s="12"/>
      <c r="K216" s="12"/>
      <c r="L216" s="12"/>
      <c r="M216" s="12"/>
      <c r="N216" s="12"/>
    </row>
    <row r="217" spans="3:14" ht="12.75">
      <c r="C217" s="12"/>
      <c r="D217" s="12"/>
      <c r="E217" s="12"/>
      <c r="F217" s="12"/>
      <c r="G217" s="12"/>
      <c r="H217" s="12"/>
      <c r="I217" s="12"/>
      <c r="J217" s="12"/>
      <c r="K217" s="12"/>
      <c r="L217" s="12"/>
      <c r="M217" s="12"/>
      <c r="N217" s="12"/>
    </row>
    <row r="218" spans="3:14" ht="12.75">
      <c r="C218" s="12"/>
      <c r="D218" s="12"/>
      <c r="E218" s="12"/>
      <c r="F218" s="12"/>
      <c r="G218" s="12"/>
      <c r="H218" s="12"/>
      <c r="I218" s="12"/>
      <c r="J218" s="12"/>
      <c r="K218" s="12"/>
      <c r="L218" s="12"/>
      <c r="M218" s="12"/>
      <c r="N218" s="12"/>
    </row>
    <row r="219" spans="3:14" ht="12.75">
      <c r="C219" s="12"/>
      <c r="D219" s="12"/>
      <c r="E219" s="12"/>
      <c r="F219" s="12"/>
      <c r="G219" s="12"/>
      <c r="H219" s="12"/>
      <c r="I219" s="12"/>
      <c r="J219" s="12"/>
      <c r="K219" s="12"/>
      <c r="L219" s="12"/>
      <c r="M219" s="12"/>
      <c r="N219" s="12"/>
    </row>
    <row r="220" spans="3:14" ht="12.75">
      <c r="C220" s="12"/>
      <c r="D220" s="12"/>
      <c r="E220" s="12"/>
      <c r="F220" s="12"/>
      <c r="G220" s="12"/>
      <c r="H220" s="12"/>
      <c r="I220" s="12"/>
      <c r="J220" s="12"/>
      <c r="K220" s="12"/>
      <c r="L220" s="12"/>
      <c r="M220" s="12"/>
      <c r="N220" s="12"/>
    </row>
    <row r="221" spans="3:14" ht="12.75">
      <c r="C221" s="12"/>
      <c r="D221" s="12"/>
      <c r="E221" s="12"/>
      <c r="F221" s="12"/>
      <c r="G221" s="12"/>
      <c r="H221" s="12"/>
      <c r="I221" s="12"/>
      <c r="J221" s="12"/>
      <c r="K221" s="12"/>
      <c r="L221" s="12"/>
      <c r="M221" s="12"/>
      <c r="N221" s="12"/>
    </row>
    <row r="222" spans="3:14" ht="12.75">
      <c r="C222" s="12"/>
      <c r="D222" s="12"/>
      <c r="E222" s="12"/>
      <c r="F222" s="12"/>
      <c r="G222" s="12"/>
      <c r="H222" s="12"/>
      <c r="I222" s="12"/>
      <c r="J222" s="12"/>
      <c r="K222" s="12"/>
      <c r="L222" s="12"/>
      <c r="M222" s="12"/>
      <c r="N222" s="12"/>
    </row>
    <row r="223" spans="3:14" ht="12.75">
      <c r="C223" s="12"/>
      <c r="D223" s="12"/>
      <c r="E223" s="12"/>
      <c r="F223" s="12"/>
      <c r="G223" s="12"/>
      <c r="H223" s="12"/>
      <c r="I223" s="12"/>
      <c r="J223" s="12"/>
      <c r="K223" s="12"/>
      <c r="L223" s="12"/>
      <c r="M223" s="12"/>
      <c r="N223" s="12"/>
    </row>
    <row r="224" spans="3:14" ht="12.75">
      <c r="C224" s="12"/>
      <c r="D224" s="12"/>
      <c r="E224" s="12"/>
      <c r="F224" s="12"/>
      <c r="G224" s="12"/>
      <c r="H224" s="12"/>
      <c r="I224" s="12"/>
      <c r="J224" s="12"/>
      <c r="K224" s="12"/>
      <c r="L224" s="12"/>
      <c r="M224" s="12"/>
      <c r="N224" s="12"/>
    </row>
    <row r="225" spans="3:14" ht="12.75">
      <c r="C225" s="12"/>
      <c r="D225" s="12"/>
      <c r="E225" s="12"/>
      <c r="F225" s="12"/>
      <c r="G225" s="12"/>
      <c r="H225" s="12"/>
      <c r="I225" s="12"/>
      <c r="J225" s="12"/>
      <c r="K225" s="12"/>
      <c r="L225" s="12"/>
      <c r="M225" s="12"/>
      <c r="N225" s="12"/>
    </row>
    <row r="226" spans="3:14" ht="12.75">
      <c r="C226" s="12"/>
      <c r="D226" s="12"/>
      <c r="E226" s="12"/>
      <c r="F226" s="12"/>
      <c r="G226" s="12"/>
      <c r="H226" s="12"/>
      <c r="I226" s="12"/>
      <c r="J226" s="12"/>
      <c r="K226" s="12"/>
      <c r="L226" s="12"/>
      <c r="M226" s="12"/>
      <c r="N226" s="12"/>
    </row>
    <row r="227" spans="3:14" ht="12.75">
      <c r="C227" s="12"/>
      <c r="D227" s="12"/>
      <c r="E227" s="12"/>
      <c r="F227" s="12"/>
      <c r="G227" s="12"/>
      <c r="H227" s="12"/>
      <c r="I227" s="12"/>
      <c r="J227" s="12"/>
      <c r="K227" s="12"/>
      <c r="L227" s="12"/>
      <c r="M227" s="12"/>
      <c r="N227" s="12"/>
    </row>
    <row r="228" spans="3:14" ht="12.75">
      <c r="C228" s="12"/>
      <c r="D228" s="12"/>
      <c r="E228" s="12"/>
      <c r="F228" s="12"/>
      <c r="G228" s="12"/>
      <c r="H228" s="12"/>
      <c r="I228" s="12"/>
      <c r="J228" s="12"/>
      <c r="K228" s="12"/>
      <c r="L228" s="12"/>
      <c r="M228" s="12"/>
      <c r="N228" s="12"/>
    </row>
    <row r="229" spans="3:14" ht="12.75">
      <c r="C229" s="12"/>
      <c r="D229" s="12"/>
      <c r="E229" s="12"/>
      <c r="F229" s="12"/>
      <c r="G229" s="12"/>
      <c r="H229" s="12"/>
      <c r="I229" s="12"/>
      <c r="J229" s="12"/>
      <c r="K229" s="12"/>
      <c r="L229" s="12"/>
      <c r="M229" s="12"/>
      <c r="N229" s="12"/>
    </row>
    <row r="230" spans="3:14" ht="12.75">
      <c r="C230" s="12"/>
      <c r="D230" s="12"/>
      <c r="E230" s="12"/>
      <c r="F230" s="12"/>
      <c r="G230" s="12"/>
      <c r="H230" s="12"/>
      <c r="I230" s="12"/>
      <c r="J230" s="12"/>
      <c r="K230" s="12"/>
      <c r="L230" s="12"/>
      <c r="M230" s="12"/>
      <c r="N230" s="12"/>
    </row>
    <row r="231" spans="3:14" ht="12.75">
      <c r="C231" s="12"/>
      <c r="D231" s="12"/>
      <c r="E231" s="12"/>
      <c r="F231" s="12"/>
      <c r="G231" s="12"/>
      <c r="H231" s="12"/>
      <c r="I231" s="12"/>
      <c r="J231" s="12"/>
      <c r="K231" s="12"/>
      <c r="L231" s="12"/>
      <c r="M231" s="12"/>
      <c r="N231" s="12"/>
    </row>
    <row r="232" spans="3:14" ht="12.75">
      <c r="C232" s="12"/>
      <c r="D232" s="12"/>
      <c r="E232" s="12"/>
      <c r="F232" s="12"/>
      <c r="G232" s="12"/>
      <c r="H232" s="12"/>
      <c r="I232" s="12"/>
      <c r="J232" s="12"/>
      <c r="K232" s="12"/>
      <c r="L232" s="12"/>
      <c r="M232" s="12"/>
      <c r="N232" s="12"/>
    </row>
    <row r="233" spans="3:14" ht="12.75">
      <c r="C233" s="12"/>
      <c r="D233" s="12"/>
      <c r="E233" s="12"/>
      <c r="F233" s="12"/>
      <c r="G233" s="12"/>
      <c r="H233" s="12"/>
      <c r="I233" s="12"/>
      <c r="J233" s="12"/>
      <c r="K233" s="12"/>
      <c r="L233" s="12"/>
      <c r="M233" s="12"/>
      <c r="N233" s="12"/>
    </row>
    <row r="234" spans="3:14" ht="12.75">
      <c r="C234" s="12"/>
      <c r="D234" s="12"/>
      <c r="E234" s="12"/>
      <c r="F234" s="12"/>
      <c r="G234" s="12"/>
      <c r="H234" s="12"/>
      <c r="I234" s="12"/>
      <c r="J234" s="12"/>
      <c r="K234" s="12"/>
      <c r="L234" s="12"/>
      <c r="M234" s="12"/>
      <c r="N234" s="12"/>
    </row>
    <row r="235" spans="13:14" ht="12.75">
      <c r="M235" s="12"/>
      <c r="N235" s="12"/>
    </row>
    <row r="236" spans="13:14" ht="12.75">
      <c r="M236" s="12"/>
      <c r="N236" s="12"/>
    </row>
    <row r="237" spans="13:14" ht="12.75">
      <c r="M237" s="12"/>
      <c r="N237" s="12"/>
    </row>
    <row r="238" spans="13:14" ht="12.75">
      <c r="M238" s="12"/>
      <c r="N238" s="12"/>
    </row>
    <row r="239" spans="13:14" ht="12.75">
      <c r="M239" s="12"/>
      <c r="N239" s="12"/>
    </row>
    <row r="240" spans="13:14" ht="12.75">
      <c r="M240" s="12"/>
      <c r="N240" s="12"/>
    </row>
    <row r="241" spans="13:14" ht="12.75">
      <c r="M241" s="12"/>
      <c r="N241" s="12"/>
    </row>
    <row r="242" spans="13:14" ht="12.75">
      <c r="M242" s="12"/>
      <c r="N242" s="12"/>
    </row>
    <row r="243" spans="13:14" ht="12.75">
      <c r="M243" s="12"/>
      <c r="N243" s="12"/>
    </row>
    <row r="244" spans="13:14" ht="12.75">
      <c r="M244" s="12"/>
      <c r="N244" s="12"/>
    </row>
    <row r="245" spans="13:14" ht="12.75">
      <c r="M245" s="12"/>
      <c r="N245" s="12"/>
    </row>
    <row r="246" spans="13:14" ht="12.75">
      <c r="M246" s="12"/>
      <c r="N246" s="12"/>
    </row>
  </sheetData>
  <mergeCells count="4">
    <mergeCell ref="A3:L3"/>
    <mergeCell ref="A23:L29"/>
    <mergeCell ref="A15:L16"/>
    <mergeCell ref="A17:L22"/>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82" r:id="rId1"/>
</worksheet>
</file>

<file path=xl/worksheets/sheet22.xml><?xml version="1.0" encoding="utf-8"?>
<worksheet xmlns="http://schemas.openxmlformats.org/spreadsheetml/2006/main" xmlns:r="http://schemas.openxmlformats.org/officeDocument/2006/relationships">
  <sheetPr>
    <pageSetUpPr fitToPage="1"/>
  </sheetPr>
  <dimension ref="A1:K229"/>
  <sheetViews>
    <sheetView workbookViewId="0" topLeftCell="A1">
      <pane ySplit="7" topLeftCell="BM8" activePane="bottomLeft" state="frozen"/>
      <selection pane="topLeft" activeCell="A1" sqref="A1"/>
      <selection pane="bottomLeft" activeCell="A3" sqref="A3:K17"/>
    </sheetView>
  </sheetViews>
  <sheetFormatPr defaultColWidth="11.421875" defaultRowHeight="12.75"/>
  <cols>
    <col min="1" max="1" width="9.7109375" style="1" customWidth="1"/>
    <col min="2" max="2" width="12.7109375" style="1" customWidth="1"/>
    <col min="3" max="6" width="11.28125" style="1" customWidth="1"/>
    <col min="7" max="8" width="18.7109375" style="1" customWidth="1"/>
    <col min="9" max="11" width="9.7109375" style="1" customWidth="1"/>
    <col min="12" max="16384" width="11.421875" style="1" customWidth="1"/>
  </cols>
  <sheetData>
    <row r="1" spans="1:8" ht="15" customHeight="1">
      <c r="A1" s="554"/>
      <c r="B1" s="2"/>
      <c r="C1" s="2"/>
      <c r="D1" s="2"/>
      <c r="E1" s="2"/>
      <c r="F1" s="2"/>
      <c r="G1" s="2"/>
      <c r="H1" s="2"/>
    </row>
    <row r="2" ht="13.5" thickBot="1"/>
    <row r="3" spans="1:11" ht="19.5" customHeight="1" thickTop="1">
      <c r="A3" s="628" t="s">
        <v>207</v>
      </c>
      <c r="B3" s="638"/>
      <c r="C3" s="638"/>
      <c r="D3" s="638"/>
      <c r="E3" s="638"/>
      <c r="F3" s="638"/>
      <c r="G3" s="638"/>
      <c r="H3" s="638"/>
      <c r="I3" s="717"/>
      <c r="J3" s="717"/>
      <c r="K3" s="718"/>
    </row>
    <row r="4" spans="1:11" ht="9.75" customHeight="1" thickBot="1">
      <c r="A4" s="469"/>
      <c r="B4" s="659"/>
      <c r="C4" s="659"/>
      <c r="D4" s="659"/>
      <c r="E4" s="659"/>
      <c r="F4" s="659"/>
      <c r="G4" s="659"/>
      <c r="H4" s="659"/>
      <c r="I4" s="322"/>
      <c r="J4" s="322"/>
      <c r="K4" s="567"/>
    </row>
    <row r="5" spans="1:11" ht="49.5" customHeight="1" thickTop="1">
      <c r="A5" s="719" t="s">
        <v>356</v>
      </c>
      <c r="B5" s="721" t="s">
        <v>217</v>
      </c>
      <c r="C5" s="679" t="s">
        <v>5</v>
      </c>
      <c r="D5" s="723"/>
      <c r="E5" s="679" t="s">
        <v>6</v>
      </c>
      <c r="F5" s="723"/>
      <c r="G5" s="643" t="s">
        <v>22</v>
      </c>
      <c r="H5" s="616"/>
      <c r="I5" s="708" t="s">
        <v>24</v>
      </c>
      <c r="J5" s="709"/>
      <c r="K5" s="710"/>
    </row>
    <row r="6" spans="1:11" ht="30" customHeight="1" thickBot="1">
      <c r="A6" s="719"/>
      <c r="B6" s="722"/>
      <c r="C6" s="724"/>
      <c r="D6" s="723"/>
      <c r="E6" s="724"/>
      <c r="F6" s="723"/>
      <c r="G6" s="307" t="s">
        <v>212</v>
      </c>
      <c r="H6" s="308">
        <f>'CN20a'!F4</f>
        <v>0.7</v>
      </c>
      <c r="I6" s="711"/>
      <c r="J6" s="712"/>
      <c r="K6" s="713"/>
    </row>
    <row r="7" spans="1:11" ht="30" customHeight="1" thickTop="1">
      <c r="A7" s="720"/>
      <c r="B7" s="318" t="s">
        <v>7</v>
      </c>
      <c r="C7" s="304" t="s">
        <v>210</v>
      </c>
      <c r="D7" s="270" t="s">
        <v>211</v>
      </c>
      <c r="E7" s="304" t="s">
        <v>210</v>
      </c>
      <c r="F7" s="270" t="s">
        <v>211</v>
      </c>
      <c r="G7" s="138" t="s">
        <v>213</v>
      </c>
      <c r="H7" s="110" t="s">
        <v>214</v>
      </c>
      <c r="I7" s="555" t="s">
        <v>518</v>
      </c>
      <c r="J7" s="566" t="s">
        <v>23</v>
      </c>
      <c r="K7" s="568" t="s">
        <v>211</v>
      </c>
    </row>
    <row r="8" spans="1:11" ht="19.5" customHeight="1">
      <c r="A8" s="101">
        <v>2005</v>
      </c>
      <c r="B8" s="319">
        <f>'CN8'!C9+'CN8'!L9</f>
        <v>203.847</v>
      </c>
      <c r="C8" s="129">
        <f>'CN4'!C7-'CN4'!D7</f>
        <v>781.700121111463</v>
      </c>
      <c r="D8" s="309">
        <f aca="true" t="shared" si="0" ref="D8:D13">B8/C8</f>
        <v>0.26077391379978226</v>
      </c>
      <c r="E8" s="129">
        <f>'CN2'!D7+'CN2'!E7+'CN2'!G7+'CN2'!H7-'CN15'!E8</f>
        <v>870.5510000000003</v>
      </c>
      <c r="F8" s="309">
        <f aca="true" t="shared" si="1" ref="F8:F13">B8/E8</f>
        <v>0.23415859610752265</v>
      </c>
      <c r="G8" s="313">
        <f aca="true" t="shared" si="2" ref="G8:G13">H$6*D8</f>
        <v>0.18254173965984757</v>
      </c>
      <c r="H8" s="312">
        <f aca="true" t="shared" si="3" ref="H8:H13">(1-H$6)*F8</f>
        <v>0.07024757883225681</v>
      </c>
      <c r="I8" s="556">
        <f>'CN9'!J9</f>
        <v>12.977</v>
      </c>
      <c r="J8" s="557">
        <f>'CN4'!D7</f>
        <v>170.79360106753734</v>
      </c>
      <c r="K8" s="558">
        <f>I8/J8</f>
        <v>0.07598059832972591</v>
      </c>
    </row>
    <row r="9" spans="1:11" ht="19.5" customHeight="1">
      <c r="A9" s="101">
        <f>A8+1</f>
        <v>2006</v>
      </c>
      <c r="B9" s="319">
        <f>'CN8'!C10+'CN8'!L10</f>
        <v>211.07799999999997</v>
      </c>
      <c r="C9" s="129">
        <f>'CN4'!C8-'CN4'!D8</f>
        <v>817.5620365500001</v>
      </c>
      <c r="D9" s="309">
        <f t="shared" si="0"/>
        <v>0.2581797962277214</v>
      </c>
      <c r="E9" s="129">
        <f>'CN2'!D8+'CN2'!E8+'CN2'!G8+'CN2'!H8-'CN15'!E9</f>
        <v>918.64389</v>
      </c>
      <c r="F9" s="309">
        <f t="shared" si="1"/>
        <v>0.2297712990830429</v>
      </c>
      <c r="G9" s="313">
        <f t="shared" si="2"/>
        <v>0.18072585735940497</v>
      </c>
      <c r="H9" s="312">
        <f t="shared" si="3"/>
        <v>0.06893138972491288</v>
      </c>
      <c r="I9" s="556">
        <f>'CN9'!J10</f>
        <v>13.828</v>
      </c>
      <c r="J9" s="557">
        <f>'CN4'!D8</f>
        <v>182.169</v>
      </c>
      <c r="K9" s="558">
        <f aca="true" t="shared" si="4" ref="K9:K15">I9/J9</f>
        <v>0.07590753640849979</v>
      </c>
    </row>
    <row r="10" spans="1:11" ht="19.5" customHeight="1">
      <c r="A10" s="101">
        <f>A9+1</f>
        <v>2007</v>
      </c>
      <c r="B10" s="319">
        <f>'CN8'!C11+'CN8'!L11</f>
        <v>217.598</v>
      </c>
      <c r="C10" s="129">
        <f>'CN4'!C9-'CN4'!D9</f>
        <v>850.2506952535975</v>
      </c>
      <c r="D10" s="309">
        <f t="shared" si="0"/>
        <v>0.25592216650302035</v>
      </c>
      <c r="E10" s="129">
        <f>'CN2'!D9+'CN2'!E9+'CN2'!G9+'CN2'!H9-'CN15'!E10</f>
        <v>955.689</v>
      </c>
      <c r="F10" s="309">
        <f t="shared" si="1"/>
        <v>0.22768704044935123</v>
      </c>
      <c r="G10" s="313">
        <f t="shared" si="2"/>
        <v>0.17914551655211425</v>
      </c>
      <c r="H10" s="312">
        <f t="shared" si="3"/>
        <v>0.06830611213480538</v>
      </c>
      <c r="I10" s="556">
        <f>'CN9'!J11</f>
        <v>14.508999999999999</v>
      </c>
      <c r="J10" s="557">
        <f>'CN4'!D9</f>
        <v>196.11285775340255</v>
      </c>
      <c r="K10" s="558">
        <f t="shared" si="4"/>
        <v>0.07398291048434975</v>
      </c>
    </row>
    <row r="11" spans="1:11" ht="19.5" customHeight="1">
      <c r="A11" s="101">
        <v>2008</v>
      </c>
      <c r="B11" s="319">
        <f>'CN8'!C12+'CN8'!L12</f>
        <v>219.104</v>
      </c>
      <c r="C11" s="129">
        <f>'CN4'!C10-'CN4'!D10</f>
        <v>869.3001028136841</v>
      </c>
      <c r="D11" s="309">
        <f t="shared" si="0"/>
        <v>0.2520464443646342</v>
      </c>
      <c r="E11" s="129">
        <f>'CN2'!D10+'CN2'!E10+'CN2'!G10+'CN2'!H10-'CN15'!E11</f>
        <v>984.193</v>
      </c>
      <c r="F11" s="309">
        <f t="shared" si="1"/>
        <v>0.2226230017892832</v>
      </c>
      <c r="G11" s="313">
        <f t="shared" si="2"/>
        <v>0.17643251105524393</v>
      </c>
      <c r="H11" s="312">
        <f t="shared" si="3"/>
        <v>0.06678690053678497</v>
      </c>
      <c r="I11" s="556">
        <f>'CN9'!J12</f>
        <v>15.165</v>
      </c>
      <c r="J11" s="557">
        <f>'CN4'!D10</f>
        <v>206.03695493231595</v>
      </c>
      <c r="K11" s="558">
        <f t="shared" si="4"/>
        <v>0.07360330094657906</v>
      </c>
    </row>
    <row r="12" spans="1:11" ht="19.5" customHeight="1">
      <c r="A12" s="101">
        <v>2009</v>
      </c>
      <c r="B12" s="319">
        <f>'CN8'!C13+'CN8'!L13</f>
        <v>206.647</v>
      </c>
      <c r="C12" s="129">
        <f>'CN4'!C11-'CN4'!D11</f>
        <v>878.0327887541729</v>
      </c>
      <c r="D12" s="310">
        <f t="shared" si="0"/>
        <v>0.2353522586476619</v>
      </c>
      <c r="E12" s="129">
        <f>'CN2'!D11+'CN2'!E11+'CN2'!G11+'CN2'!H11-'CN15'!E12</f>
        <v>954.497</v>
      </c>
      <c r="F12" s="310">
        <f t="shared" si="1"/>
        <v>0.21649832320059675</v>
      </c>
      <c r="G12" s="316">
        <f t="shared" si="2"/>
        <v>0.16474658105336332</v>
      </c>
      <c r="H12" s="314">
        <f t="shared" si="3"/>
        <v>0.06494949696017903</v>
      </c>
      <c r="I12" s="556">
        <f>'CN9'!J13</f>
        <v>16.258</v>
      </c>
      <c r="J12" s="557">
        <f>'CN4'!D11</f>
        <v>203.44956124582708</v>
      </c>
      <c r="K12" s="559">
        <f t="shared" si="4"/>
        <v>0.07991169850868117</v>
      </c>
    </row>
    <row r="13" spans="1:11" ht="19.5" customHeight="1" thickBot="1">
      <c r="A13" s="105">
        <v>2010</v>
      </c>
      <c r="B13" s="320">
        <f>'CN8'!C14+'CN8'!L14</f>
        <v>207.40034243249573</v>
      </c>
      <c r="C13" s="305">
        <f>'CN4'!C12-'CN4'!D12</f>
        <v>892.2229112419227</v>
      </c>
      <c r="D13" s="311">
        <f t="shared" si="0"/>
        <v>0.23245350440934817</v>
      </c>
      <c r="E13" s="305">
        <f>'CN2'!D12+'CN2'!E12+'CN2'!G12+'CN2'!H12-'CN15'!E13</f>
        <v>979.3026595847911</v>
      </c>
      <c r="F13" s="311">
        <f t="shared" si="1"/>
        <v>0.21178370180310777</v>
      </c>
      <c r="G13" s="317">
        <f t="shared" si="2"/>
        <v>0.1627174530865437</v>
      </c>
      <c r="H13" s="315">
        <f t="shared" si="3"/>
        <v>0.06353511054093233</v>
      </c>
      <c r="I13" s="560">
        <f>'CN9'!J14</f>
        <v>16.599418</v>
      </c>
      <c r="J13" s="561">
        <f>'CN4'!D12</f>
        <v>210.16339676693934</v>
      </c>
      <c r="K13" s="562">
        <f t="shared" si="4"/>
        <v>0.07898339223365294</v>
      </c>
    </row>
    <row r="14" spans="1:11" ht="19.5" customHeight="1" thickTop="1">
      <c r="A14" s="472">
        <v>2011</v>
      </c>
      <c r="B14" s="544">
        <f>'CN8'!C15+'CN8'!L15</f>
        <v>215.45712775579784</v>
      </c>
      <c r="C14" s="545">
        <f>'CN4'!C13-'CN4'!D13</f>
        <v>908.6622915081105</v>
      </c>
      <c r="D14" s="546">
        <f>B14/C14</f>
        <v>0.23711463518333392</v>
      </c>
      <c r="E14" s="545">
        <f>'CN2'!D13+'CN2'!E13+'CN2'!G13+'CN2'!H13-'CN15'!E14</f>
        <v>1007.9339547702947</v>
      </c>
      <c r="F14" s="546">
        <f>B14/E14</f>
        <v>0.21376115640920135</v>
      </c>
      <c r="G14" s="547">
        <f>H$6*D14</f>
        <v>0.16598024462833375</v>
      </c>
      <c r="H14" s="548">
        <f>(1-H$6)*F14</f>
        <v>0.06412834692276041</v>
      </c>
      <c r="I14" s="563">
        <f>'CN9'!J15</f>
        <v>17.09740054</v>
      </c>
      <c r="J14" s="564">
        <f>'CN4'!D13</f>
        <v>219.2004228279177</v>
      </c>
      <c r="K14" s="565">
        <f t="shared" si="4"/>
        <v>0.07799893959795066</v>
      </c>
    </row>
    <row r="15" spans="1:11" ht="19.5" customHeight="1" thickBot="1">
      <c r="A15" s="105">
        <v>2012</v>
      </c>
      <c r="B15" s="320">
        <f>'CN8'!C16+'CN8'!L16</f>
        <v>221.9208415884717</v>
      </c>
      <c r="C15" s="305">
        <f>'CN4'!C14-'CN4'!D14</f>
        <v>935.9221602533538</v>
      </c>
      <c r="D15" s="311">
        <f>B15/C15</f>
        <v>0.23711463518333384</v>
      </c>
      <c r="E15" s="305">
        <f>'CN2'!D14+'CN2'!E14+'CN2'!G14+'CN2'!H14-'CN15'!E15</f>
        <v>1038.1719734134033</v>
      </c>
      <c r="F15" s="311">
        <f>B15/E15</f>
        <v>0.21376115640920132</v>
      </c>
      <c r="G15" s="317">
        <f>H$6*D15</f>
        <v>0.1659802446283337</v>
      </c>
      <c r="H15" s="315">
        <f>(1-H$6)*F15</f>
        <v>0.0641283469227604</v>
      </c>
      <c r="I15" s="560">
        <f>'CN9'!J16</f>
        <v>17.6103225562</v>
      </c>
      <c r="J15" s="561">
        <f>'CN4'!D14</f>
        <v>225.77643551275523</v>
      </c>
      <c r="K15" s="562">
        <f t="shared" si="4"/>
        <v>0.07799893959795066</v>
      </c>
    </row>
    <row r="16" spans="1:9" ht="14.25" thickBot="1" thickTop="1">
      <c r="A16" s="569"/>
      <c r="B16" s="570"/>
      <c r="C16" s="570"/>
      <c r="D16" s="570"/>
      <c r="E16" s="570"/>
      <c r="F16" s="570"/>
      <c r="G16" s="570"/>
      <c r="H16" s="570"/>
      <c r="I16" s="8"/>
    </row>
    <row r="17" spans="1:11" ht="19.5" customHeight="1" thickBot="1" thickTop="1">
      <c r="A17" s="714" t="s">
        <v>209</v>
      </c>
      <c r="B17" s="715"/>
      <c r="C17" s="715"/>
      <c r="D17" s="715"/>
      <c r="E17" s="715"/>
      <c r="F17" s="715"/>
      <c r="G17" s="715"/>
      <c r="H17" s="715"/>
      <c r="I17" s="715"/>
      <c r="J17" s="715"/>
      <c r="K17" s="716"/>
    </row>
    <row r="18" spans="1:9" ht="13.5" thickTop="1">
      <c r="A18" s="28"/>
      <c r="B18" s="12"/>
      <c r="C18" s="12"/>
      <c r="D18" s="12"/>
      <c r="E18" s="12"/>
      <c r="F18" s="12"/>
      <c r="G18" s="12"/>
      <c r="H18" s="12"/>
      <c r="I18" s="8"/>
    </row>
    <row r="19" spans="2:9" ht="12.75">
      <c r="B19" s="12"/>
      <c r="C19" s="12"/>
      <c r="D19" s="12"/>
      <c r="E19" s="12"/>
      <c r="F19" s="12"/>
      <c r="G19" s="12"/>
      <c r="H19" s="12"/>
      <c r="I19" s="8"/>
    </row>
    <row r="20" spans="2:9" ht="12.75">
      <c r="B20" s="12"/>
      <c r="C20" s="12"/>
      <c r="D20" s="12"/>
      <c r="E20" s="12"/>
      <c r="F20" s="12"/>
      <c r="G20" s="12"/>
      <c r="H20" s="12"/>
      <c r="I20" s="8"/>
    </row>
    <row r="21" spans="2:9" ht="12.75">
      <c r="B21" s="12"/>
      <c r="C21" s="12"/>
      <c r="D21" s="12"/>
      <c r="E21" s="12"/>
      <c r="F21" s="12"/>
      <c r="G21" s="12"/>
      <c r="H21" s="12"/>
      <c r="I21" s="8"/>
    </row>
    <row r="22" spans="2:9" ht="12.75">
      <c r="B22" s="12"/>
      <c r="C22" s="12"/>
      <c r="D22" s="12"/>
      <c r="E22" s="12"/>
      <c r="F22" s="12"/>
      <c r="G22" s="12"/>
      <c r="H22" s="12"/>
      <c r="I22" s="8"/>
    </row>
    <row r="23" spans="2:9" ht="12.75">
      <c r="B23" s="12"/>
      <c r="C23" s="12"/>
      <c r="D23" s="12"/>
      <c r="E23" s="12"/>
      <c r="F23" s="12"/>
      <c r="G23" s="12"/>
      <c r="H23" s="12"/>
      <c r="I23" s="8"/>
    </row>
    <row r="24" spans="2:9" ht="12.75">
      <c r="B24" s="12"/>
      <c r="C24" s="12"/>
      <c r="D24" s="12"/>
      <c r="E24" s="12"/>
      <c r="F24" s="12"/>
      <c r="G24" s="12"/>
      <c r="H24" s="12"/>
      <c r="I24" s="12"/>
    </row>
    <row r="25" spans="2:9" ht="12.75">
      <c r="B25" s="12"/>
      <c r="C25" s="12"/>
      <c r="D25" s="12"/>
      <c r="E25" s="12"/>
      <c r="F25" s="12"/>
      <c r="G25" s="12"/>
      <c r="H25" s="12"/>
      <c r="I25" s="12"/>
    </row>
    <row r="26" spans="2:9" ht="12.75">
      <c r="B26" s="12"/>
      <c r="C26" s="12"/>
      <c r="D26" s="12"/>
      <c r="E26" s="12"/>
      <c r="F26" s="12"/>
      <c r="G26" s="12"/>
      <c r="H26" s="12"/>
      <c r="I26" s="12"/>
    </row>
    <row r="27" spans="2:9" ht="12.75">
      <c r="B27" s="12"/>
      <c r="C27" s="12"/>
      <c r="D27" s="12"/>
      <c r="E27" s="12"/>
      <c r="F27" s="12"/>
      <c r="G27" s="12"/>
      <c r="H27" s="12"/>
      <c r="I27" s="12"/>
    </row>
    <row r="28" spans="2:9" ht="12.75">
      <c r="B28" s="12"/>
      <c r="C28" s="12"/>
      <c r="D28" s="12"/>
      <c r="E28" s="12"/>
      <c r="F28" s="12"/>
      <c r="G28" s="12"/>
      <c r="H28" s="12"/>
      <c r="I28" s="12"/>
    </row>
    <row r="29" spans="2:9" ht="12.75">
      <c r="B29" s="12"/>
      <c r="C29" s="12"/>
      <c r="D29" s="12"/>
      <c r="E29" s="12"/>
      <c r="F29" s="12"/>
      <c r="G29" s="12"/>
      <c r="H29" s="12"/>
      <c r="I29" s="12"/>
    </row>
    <row r="30" spans="2:9" ht="12.75">
      <c r="B30" s="12"/>
      <c r="C30" s="12"/>
      <c r="D30" s="12"/>
      <c r="E30" s="12"/>
      <c r="F30" s="12"/>
      <c r="G30" s="12"/>
      <c r="H30" s="12"/>
      <c r="I30" s="12"/>
    </row>
    <row r="31" spans="2:9" ht="12.75">
      <c r="B31" s="12"/>
      <c r="C31" s="12"/>
      <c r="D31" s="12"/>
      <c r="E31" s="12"/>
      <c r="F31" s="12"/>
      <c r="G31" s="12"/>
      <c r="H31" s="12"/>
      <c r="I31" s="12"/>
    </row>
    <row r="32" spans="2:9" ht="12.75">
      <c r="B32" s="12"/>
      <c r="C32" s="12"/>
      <c r="D32" s="12"/>
      <c r="E32" s="12"/>
      <c r="F32" s="12"/>
      <c r="G32" s="12"/>
      <c r="H32" s="12"/>
      <c r="I32" s="12"/>
    </row>
    <row r="33" spans="2:9" ht="12.75">
      <c r="B33" s="12"/>
      <c r="C33" s="12"/>
      <c r="D33" s="12"/>
      <c r="E33" s="12"/>
      <c r="F33" s="12"/>
      <c r="G33" s="12"/>
      <c r="H33" s="12"/>
      <c r="I33" s="12"/>
    </row>
    <row r="34" spans="2:9" ht="12.75">
      <c r="B34" s="12"/>
      <c r="C34" s="12"/>
      <c r="D34" s="12"/>
      <c r="E34" s="12"/>
      <c r="F34" s="12"/>
      <c r="G34" s="12"/>
      <c r="H34" s="12"/>
      <c r="I34" s="12"/>
    </row>
    <row r="35" spans="2:9" ht="12.75">
      <c r="B35" s="12"/>
      <c r="C35" s="12"/>
      <c r="D35" s="12"/>
      <c r="E35" s="12"/>
      <c r="F35" s="12"/>
      <c r="G35" s="12"/>
      <c r="H35" s="12"/>
      <c r="I35" s="12"/>
    </row>
    <row r="36" spans="2:9" ht="12.75">
      <c r="B36" s="12"/>
      <c r="C36" s="12"/>
      <c r="D36" s="12"/>
      <c r="E36" s="12"/>
      <c r="F36" s="12"/>
      <c r="G36" s="12"/>
      <c r="H36" s="12"/>
      <c r="I36" s="12"/>
    </row>
    <row r="37" spans="2:9" ht="12.75">
      <c r="B37" s="12"/>
      <c r="C37" s="12"/>
      <c r="D37" s="12"/>
      <c r="E37" s="12"/>
      <c r="F37" s="12"/>
      <c r="G37" s="12"/>
      <c r="H37" s="12"/>
      <c r="I37" s="12"/>
    </row>
    <row r="38" spans="2:9" ht="12.75">
      <c r="B38" s="12"/>
      <c r="C38" s="12"/>
      <c r="D38" s="12"/>
      <c r="E38" s="12"/>
      <c r="F38" s="12"/>
      <c r="G38" s="12"/>
      <c r="H38" s="12"/>
      <c r="I38" s="12"/>
    </row>
    <row r="39" spans="2:9" ht="12.75">
      <c r="B39" s="12"/>
      <c r="C39" s="12"/>
      <c r="D39" s="12"/>
      <c r="E39" s="12"/>
      <c r="F39" s="12"/>
      <c r="G39" s="12"/>
      <c r="H39" s="12"/>
      <c r="I39" s="12"/>
    </row>
    <row r="40" spans="2:9" ht="12.75">
      <c r="B40" s="12"/>
      <c r="C40" s="12"/>
      <c r="D40" s="12"/>
      <c r="E40" s="12"/>
      <c r="F40" s="12"/>
      <c r="G40" s="12"/>
      <c r="H40" s="12"/>
      <c r="I40" s="12"/>
    </row>
    <row r="41" spans="2:9" ht="12.75">
      <c r="B41" s="12"/>
      <c r="C41" s="12"/>
      <c r="D41" s="12"/>
      <c r="E41" s="12"/>
      <c r="F41" s="12"/>
      <c r="G41" s="12"/>
      <c r="H41" s="12"/>
      <c r="I41" s="12"/>
    </row>
    <row r="42" spans="2:9" ht="12.75">
      <c r="B42" s="12"/>
      <c r="C42" s="12"/>
      <c r="D42" s="12"/>
      <c r="E42" s="12"/>
      <c r="F42" s="12"/>
      <c r="G42" s="12"/>
      <c r="H42" s="12"/>
      <c r="I42" s="12"/>
    </row>
    <row r="43" spans="2:9" ht="12.75">
      <c r="B43" s="12"/>
      <c r="C43" s="12"/>
      <c r="D43" s="12"/>
      <c r="E43" s="12"/>
      <c r="F43" s="12"/>
      <c r="G43" s="12"/>
      <c r="H43" s="12"/>
      <c r="I43" s="12"/>
    </row>
    <row r="44" spans="2:9" ht="12.75">
      <c r="B44" s="12"/>
      <c r="C44" s="12"/>
      <c r="D44" s="12"/>
      <c r="E44" s="12"/>
      <c r="F44" s="12"/>
      <c r="G44" s="12"/>
      <c r="H44" s="12"/>
      <c r="I44" s="12"/>
    </row>
    <row r="45" spans="2:9" ht="12.75">
      <c r="B45" s="12"/>
      <c r="C45" s="12"/>
      <c r="D45" s="12"/>
      <c r="E45" s="12"/>
      <c r="F45" s="12"/>
      <c r="G45" s="12"/>
      <c r="H45" s="12"/>
      <c r="I45" s="12"/>
    </row>
    <row r="46" spans="2:9" ht="12.75">
      <c r="B46" s="12"/>
      <c r="C46" s="12"/>
      <c r="D46" s="12"/>
      <c r="E46" s="12"/>
      <c r="F46" s="12"/>
      <c r="G46" s="12"/>
      <c r="H46" s="12"/>
      <c r="I46" s="12"/>
    </row>
    <row r="47" spans="2:9" ht="12.75">
      <c r="B47" s="12"/>
      <c r="C47" s="12"/>
      <c r="D47" s="12"/>
      <c r="E47" s="12"/>
      <c r="F47" s="12"/>
      <c r="G47" s="12"/>
      <c r="H47" s="12"/>
      <c r="I47" s="12"/>
    </row>
    <row r="48" spans="2:9" ht="12.75">
      <c r="B48" s="12"/>
      <c r="C48" s="12"/>
      <c r="D48" s="12"/>
      <c r="E48" s="12"/>
      <c r="F48" s="12"/>
      <c r="G48" s="12"/>
      <c r="H48" s="12"/>
      <c r="I48" s="12"/>
    </row>
    <row r="49" spans="2:9" ht="12.75">
      <c r="B49" s="12"/>
      <c r="C49" s="12"/>
      <c r="D49" s="12"/>
      <c r="E49" s="12"/>
      <c r="F49" s="12"/>
      <c r="G49" s="12"/>
      <c r="H49" s="12"/>
      <c r="I49" s="12"/>
    </row>
    <row r="50" spans="2:9" ht="12.75">
      <c r="B50" s="12"/>
      <c r="C50" s="12"/>
      <c r="D50" s="12"/>
      <c r="E50" s="12"/>
      <c r="F50" s="12"/>
      <c r="G50" s="12"/>
      <c r="H50" s="12"/>
      <c r="I50" s="12"/>
    </row>
    <row r="51" spans="2:9" ht="12.75">
      <c r="B51" s="12"/>
      <c r="C51" s="12"/>
      <c r="D51" s="12"/>
      <c r="E51" s="12"/>
      <c r="F51" s="12"/>
      <c r="G51" s="12"/>
      <c r="H51" s="12"/>
      <c r="I51" s="12"/>
    </row>
    <row r="52" spans="2:9" ht="12.75">
      <c r="B52" s="12"/>
      <c r="C52" s="12"/>
      <c r="D52" s="12"/>
      <c r="E52" s="12"/>
      <c r="F52" s="12"/>
      <c r="G52" s="12"/>
      <c r="H52" s="12"/>
      <c r="I52" s="12"/>
    </row>
    <row r="53" spans="2:9" ht="12.75">
      <c r="B53" s="12"/>
      <c r="C53" s="12"/>
      <c r="D53" s="12"/>
      <c r="E53" s="12"/>
      <c r="F53" s="12"/>
      <c r="G53" s="12"/>
      <c r="H53" s="12"/>
      <c r="I53" s="12"/>
    </row>
    <row r="54" spans="2:9" ht="12.75">
      <c r="B54" s="12"/>
      <c r="C54" s="12"/>
      <c r="D54" s="12"/>
      <c r="E54" s="12"/>
      <c r="F54" s="12"/>
      <c r="G54" s="12"/>
      <c r="H54" s="12"/>
      <c r="I54" s="12"/>
    </row>
    <row r="55" spans="2:9" ht="12.75">
      <c r="B55" s="12"/>
      <c r="C55" s="12"/>
      <c r="D55" s="12"/>
      <c r="E55" s="12"/>
      <c r="F55" s="12"/>
      <c r="G55" s="12"/>
      <c r="H55" s="12"/>
      <c r="I55" s="12"/>
    </row>
    <row r="56" spans="2:9" ht="12.75">
      <c r="B56" s="12"/>
      <c r="C56" s="12"/>
      <c r="D56" s="12"/>
      <c r="E56" s="12"/>
      <c r="F56" s="12"/>
      <c r="G56" s="12"/>
      <c r="H56" s="12"/>
      <c r="I56" s="12"/>
    </row>
    <row r="57" spans="2:9" ht="12.75">
      <c r="B57" s="12"/>
      <c r="C57" s="12"/>
      <c r="D57" s="12"/>
      <c r="E57" s="12"/>
      <c r="F57" s="12"/>
      <c r="G57" s="12"/>
      <c r="H57" s="12"/>
      <c r="I57" s="12"/>
    </row>
    <row r="58" spans="2:9" ht="12.75">
      <c r="B58" s="12"/>
      <c r="C58" s="12"/>
      <c r="D58" s="12"/>
      <c r="E58" s="12"/>
      <c r="F58" s="12"/>
      <c r="G58" s="12"/>
      <c r="H58" s="12"/>
      <c r="I58" s="12"/>
    </row>
    <row r="59" spans="2:9" ht="12.75">
      <c r="B59" s="12"/>
      <c r="C59" s="12"/>
      <c r="D59" s="12"/>
      <c r="E59" s="12"/>
      <c r="F59" s="12"/>
      <c r="G59" s="12"/>
      <c r="H59" s="12"/>
      <c r="I59" s="12"/>
    </row>
    <row r="60" spans="2:9" ht="12.75">
      <c r="B60" s="12"/>
      <c r="C60" s="12"/>
      <c r="D60" s="12"/>
      <c r="E60" s="12"/>
      <c r="F60" s="12"/>
      <c r="G60" s="12"/>
      <c r="H60" s="12"/>
      <c r="I60" s="12"/>
    </row>
    <row r="61" spans="2:9" ht="12.75">
      <c r="B61" s="12"/>
      <c r="C61" s="12"/>
      <c r="D61" s="12"/>
      <c r="E61" s="12"/>
      <c r="F61" s="12"/>
      <c r="G61" s="12"/>
      <c r="H61" s="12"/>
      <c r="I61" s="12"/>
    </row>
    <row r="62" spans="2:9" ht="12.75">
      <c r="B62" s="12"/>
      <c r="C62" s="12"/>
      <c r="D62" s="12"/>
      <c r="E62" s="12"/>
      <c r="F62" s="12"/>
      <c r="G62" s="12"/>
      <c r="H62" s="12"/>
      <c r="I62" s="12"/>
    </row>
    <row r="63" spans="2:9" ht="12.75">
      <c r="B63" s="12"/>
      <c r="C63" s="12"/>
      <c r="D63" s="12"/>
      <c r="E63" s="12"/>
      <c r="F63" s="12"/>
      <c r="G63" s="12"/>
      <c r="H63" s="12"/>
      <c r="I63" s="12"/>
    </row>
    <row r="64" spans="2:9" ht="12.75">
      <c r="B64" s="12"/>
      <c r="C64" s="12"/>
      <c r="D64" s="12"/>
      <c r="E64" s="12"/>
      <c r="F64" s="12"/>
      <c r="G64" s="12"/>
      <c r="H64" s="12"/>
      <c r="I64" s="12"/>
    </row>
    <row r="65" spans="2:9" ht="12.75">
      <c r="B65" s="12"/>
      <c r="C65" s="12"/>
      <c r="D65" s="12"/>
      <c r="E65" s="12"/>
      <c r="F65" s="12"/>
      <c r="G65" s="12"/>
      <c r="H65" s="12"/>
      <c r="I65" s="12"/>
    </row>
    <row r="66" spans="2:9" ht="12.75">
      <c r="B66" s="12"/>
      <c r="C66" s="12"/>
      <c r="D66" s="12"/>
      <c r="E66" s="12"/>
      <c r="F66" s="12"/>
      <c r="G66" s="12"/>
      <c r="H66" s="12"/>
      <c r="I66" s="12"/>
    </row>
    <row r="67" spans="2:9" ht="12.75">
      <c r="B67" s="12"/>
      <c r="C67" s="12"/>
      <c r="D67" s="12"/>
      <c r="E67" s="12"/>
      <c r="F67" s="12"/>
      <c r="G67" s="12"/>
      <c r="H67" s="12"/>
      <c r="I67" s="12"/>
    </row>
    <row r="68" spans="2:9" ht="12.75">
      <c r="B68" s="12"/>
      <c r="C68" s="12"/>
      <c r="D68" s="12"/>
      <c r="E68" s="12"/>
      <c r="F68" s="12"/>
      <c r="G68" s="12"/>
      <c r="H68" s="12"/>
      <c r="I68" s="12"/>
    </row>
    <row r="69" spans="2:9" ht="12.75">
      <c r="B69" s="12"/>
      <c r="C69" s="12"/>
      <c r="D69" s="12"/>
      <c r="E69" s="12"/>
      <c r="F69" s="12"/>
      <c r="G69" s="12"/>
      <c r="H69" s="12"/>
      <c r="I69" s="12"/>
    </row>
    <row r="70" spans="2:9" ht="12.75">
      <c r="B70" s="12"/>
      <c r="C70" s="12"/>
      <c r="D70" s="12"/>
      <c r="E70" s="12"/>
      <c r="F70" s="12"/>
      <c r="G70" s="12"/>
      <c r="H70" s="12"/>
      <c r="I70" s="12"/>
    </row>
    <row r="71" spans="2:9" ht="12.75">
      <c r="B71" s="12"/>
      <c r="C71" s="12"/>
      <c r="D71" s="12"/>
      <c r="E71" s="12"/>
      <c r="F71" s="12"/>
      <c r="G71" s="12"/>
      <c r="H71" s="12"/>
      <c r="I71" s="12"/>
    </row>
    <row r="72" spans="2:9" ht="12.75">
      <c r="B72" s="12"/>
      <c r="C72" s="12"/>
      <c r="D72" s="12"/>
      <c r="E72" s="12"/>
      <c r="F72" s="12"/>
      <c r="G72" s="12"/>
      <c r="H72" s="12"/>
      <c r="I72" s="12"/>
    </row>
    <row r="73" spans="2:9" ht="12.75">
      <c r="B73" s="12"/>
      <c r="C73" s="12"/>
      <c r="D73" s="12"/>
      <c r="E73" s="12"/>
      <c r="F73" s="12"/>
      <c r="G73" s="12"/>
      <c r="H73" s="12"/>
      <c r="I73" s="12"/>
    </row>
    <row r="74" spans="2:9" ht="12.75">
      <c r="B74" s="12"/>
      <c r="C74" s="12"/>
      <c r="D74" s="12"/>
      <c r="E74" s="12"/>
      <c r="F74" s="12"/>
      <c r="G74" s="12"/>
      <c r="H74" s="12"/>
      <c r="I74" s="12"/>
    </row>
    <row r="75" spans="2:9" ht="12.75">
      <c r="B75" s="12"/>
      <c r="C75" s="12"/>
      <c r="D75" s="12"/>
      <c r="E75" s="12"/>
      <c r="F75" s="12"/>
      <c r="G75" s="12"/>
      <c r="H75" s="12"/>
      <c r="I75" s="12"/>
    </row>
    <row r="76" spans="2:9" ht="12.75">
      <c r="B76" s="12"/>
      <c r="C76" s="12"/>
      <c r="D76" s="12"/>
      <c r="E76" s="12"/>
      <c r="F76" s="12"/>
      <c r="G76" s="12"/>
      <c r="H76" s="12"/>
      <c r="I76" s="12"/>
    </row>
    <row r="77" spans="2:9" ht="12.75">
      <c r="B77" s="12"/>
      <c r="C77" s="12"/>
      <c r="D77" s="12"/>
      <c r="E77" s="12"/>
      <c r="F77" s="12"/>
      <c r="G77" s="12"/>
      <c r="H77" s="12"/>
      <c r="I77" s="12"/>
    </row>
    <row r="78" spans="2:9" ht="12.75">
      <c r="B78" s="12"/>
      <c r="C78" s="12"/>
      <c r="D78" s="12"/>
      <c r="E78" s="12"/>
      <c r="F78" s="12"/>
      <c r="G78" s="12"/>
      <c r="H78" s="12"/>
      <c r="I78" s="12"/>
    </row>
    <row r="79" spans="2:9" ht="12.75">
      <c r="B79" s="12"/>
      <c r="C79" s="12"/>
      <c r="D79" s="12"/>
      <c r="E79" s="12"/>
      <c r="F79" s="12"/>
      <c r="G79" s="12"/>
      <c r="H79" s="12"/>
      <c r="I79" s="12"/>
    </row>
    <row r="80" spans="2:9" ht="12.75">
      <c r="B80" s="12"/>
      <c r="C80" s="12"/>
      <c r="D80" s="12"/>
      <c r="E80" s="12"/>
      <c r="F80" s="12"/>
      <c r="G80" s="12"/>
      <c r="H80" s="12"/>
      <c r="I80" s="12"/>
    </row>
    <row r="81" spans="2:9" ht="12.75">
      <c r="B81" s="12"/>
      <c r="C81" s="12"/>
      <c r="D81" s="12"/>
      <c r="E81" s="12"/>
      <c r="F81" s="12"/>
      <c r="G81" s="12"/>
      <c r="H81" s="12"/>
      <c r="I81" s="12"/>
    </row>
    <row r="82" spans="2:9" ht="12.75">
      <c r="B82" s="12"/>
      <c r="C82" s="12"/>
      <c r="D82" s="12"/>
      <c r="E82" s="12"/>
      <c r="F82" s="12"/>
      <c r="G82" s="12"/>
      <c r="H82" s="12"/>
      <c r="I82" s="12"/>
    </row>
    <row r="83" spans="2:9" ht="12.75">
      <c r="B83" s="12"/>
      <c r="C83" s="12"/>
      <c r="D83" s="12"/>
      <c r="E83" s="12"/>
      <c r="F83" s="12"/>
      <c r="G83" s="12"/>
      <c r="H83" s="12"/>
      <c r="I83" s="12"/>
    </row>
    <row r="84" spans="2:9" ht="12.75">
      <c r="B84" s="12"/>
      <c r="C84" s="12"/>
      <c r="D84" s="12"/>
      <c r="E84" s="12"/>
      <c r="F84" s="12"/>
      <c r="G84" s="12"/>
      <c r="H84" s="12"/>
      <c r="I84" s="12"/>
    </row>
    <row r="85" spans="2:9" ht="12.75">
      <c r="B85" s="12"/>
      <c r="C85" s="12"/>
      <c r="D85" s="12"/>
      <c r="E85" s="12"/>
      <c r="F85" s="12"/>
      <c r="G85" s="12"/>
      <c r="H85" s="12"/>
      <c r="I85" s="12"/>
    </row>
    <row r="86" spans="2:9" ht="12.75">
      <c r="B86" s="12"/>
      <c r="C86" s="12"/>
      <c r="D86" s="12"/>
      <c r="E86" s="12"/>
      <c r="F86" s="12"/>
      <c r="G86" s="12"/>
      <c r="H86" s="12"/>
      <c r="I86" s="12"/>
    </row>
    <row r="87" spans="2:9" ht="12.75">
      <c r="B87" s="12"/>
      <c r="C87" s="12"/>
      <c r="D87" s="12"/>
      <c r="E87" s="12"/>
      <c r="F87" s="12"/>
      <c r="G87" s="12"/>
      <c r="H87" s="12"/>
      <c r="I87" s="12"/>
    </row>
    <row r="88" spans="2:9" ht="12.75">
      <c r="B88" s="12"/>
      <c r="C88" s="12"/>
      <c r="D88" s="12"/>
      <c r="E88" s="12"/>
      <c r="F88" s="12"/>
      <c r="G88" s="12"/>
      <c r="H88" s="12"/>
      <c r="I88" s="12"/>
    </row>
    <row r="89" spans="2:9" ht="12.75">
      <c r="B89" s="12"/>
      <c r="C89" s="12"/>
      <c r="D89" s="12"/>
      <c r="E89" s="12"/>
      <c r="F89" s="12"/>
      <c r="G89" s="12"/>
      <c r="H89" s="12"/>
      <c r="I89" s="12"/>
    </row>
    <row r="90" spans="2:9" ht="12.75">
      <c r="B90" s="12"/>
      <c r="C90" s="12"/>
      <c r="D90" s="12"/>
      <c r="E90" s="12"/>
      <c r="F90" s="12"/>
      <c r="G90" s="12"/>
      <c r="H90" s="12"/>
      <c r="I90" s="12"/>
    </row>
    <row r="91" spans="2:9" ht="12.75">
      <c r="B91" s="12"/>
      <c r="C91" s="12"/>
      <c r="D91" s="12"/>
      <c r="E91" s="12"/>
      <c r="F91" s="12"/>
      <c r="G91" s="12"/>
      <c r="H91" s="12"/>
      <c r="I91" s="12"/>
    </row>
    <row r="92" spans="2:9" ht="12.75">
      <c r="B92" s="12"/>
      <c r="C92" s="12"/>
      <c r="D92" s="12"/>
      <c r="E92" s="12"/>
      <c r="F92" s="12"/>
      <c r="G92" s="12"/>
      <c r="H92" s="12"/>
      <c r="I92" s="12"/>
    </row>
    <row r="93" spans="2:9" ht="12.75">
      <c r="B93" s="12"/>
      <c r="C93" s="12"/>
      <c r="D93" s="12"/>
      <c r="E93" s="12"/>
      <c r="F93" s="12"/>
      <c r="G93" s="12"/>
      <c r="H93" s="12"/>
      <c r="I93" s="12"/>
    </row>
    <row r="94" spans="2:9" ht="12.75">
      <c r="B94" s="12"/>
      <c r="C94" s="12"/>
      <c r="D94" s="12"/>
      <c r="E94" s="12"/>
      <c r="F94" s="12"/>
      <c r="G94" s="12"/>
      <c r="H94" s="12"/>
      <c r="I94" s="12"/>
    </row>
    <row r="95" spans="2:9" ht="12.75">
      <c r="B95" s="12"/>
      <c r="C95" s="12"/>
      <c r="D95" s="12"/>
      <c r="E95" s="12"/>
      <c r="F95" s="12"/>
      <c r="G95" s="12"/>
      <c r="H95" s="12"/>
      <c r="I95" s="12"/>
    </row>
    <row r="96" spans="2:9" ht="12.75">
      <c r="B96" s="12"/>
      <c r="C96" s="12"/>
      <c r="D96" s="12"/>
      <c r="E96" s="12"/>
      <c r="F96" s="12"/>
      <c r="G96" s="12"/>
      <c r="H96" s="12"/>
      <c r="I96" s="12"/>
    </row>
    <row r="97" spans="2:9" ht="12.75">
      <c r="B97" s="12"/>
      <c r="C97" s="12"/>
      <c r="D97" s="12"/>
      <c r="E97" s="12"/>
      <c r="F97" s="12"/>
      <c r="G97" s="12"/>
      <c r="H97" s="12"/>
      <c r="I97" s="12"/>
    </row>
    <row r="98" spans="2:9" ht="12.75">
      <c r="B98" s="12"/>
      <c r="C98" s="12"/>
      <c r="D98" s="12"/>
      <c r="E98" s="12"/>
      <c r="F98" s="12"/>
      <c r="G98" s="12"/>
      <c r="H98" s="12"/>
      <c r="I98" s="12"/>
    </row>
    <row r="99" spans="2:9" ht="12.75">
      <c r="B99" s="12"/>
      <c r="C99" s="12"/>
      <c r="D99" s="12"/>
      <c r="E99" s="12"/>
      <c r="F99" s="12"/>
      <c r="G99" s="12"/>
      <c r="H99" s="12"/>
      <c r="I99" s="12"/>
    </row>
    <row r="100" spans="2:9" ht="12.75">
      <c r="B100" s="12"/>
      <c r="C100" s="12"/>
      <c r="D100" s="12"/>
      <c r="E100" s="12"/>
      <c r="F100" s="12"/>
      <c r="G100" s="12"/>
      <c r="H100" s="12"/>
      <c r="I100" s="12"/>
    </row>
    <row r="101" spans="2:9" ht="12.75">
      <c r="B101" s="12"/>
      <c r="C101" s="12"/>
      <c r="D101" s="12"/>
      <c r="E101" s="12"/>
      <c r="F101" s="12"/>
      <c r="G101" s="12"/>
      <c r="H101" s="12"/>
      <c r="I101" s="12"/>
    </row>
    <row r="102" spans="2:9" ht="12.75">
      <c r="B102" s="12"/>
      <c r="C102" s="12"/>
      <c r="D102" s="12"/>
      <c r="E102" s="12"/>
      <c r="F102" s="12"/>
      <c r="G102" s="12"/>
      <c r="H102" s="12"/>
      <c r="I102" s="12"/>
    </row>
    <row r="103" spans="2:9" ht="12.75">
      <c r="B103" s="12"/>
      <c r="C103" s="12"/>
      <c r="D103" s="12"/>
      <c r="E103" s="12"/>
      <c r="F103" s="12"/>
      <c r="G103" s="12"/>
      <c r="H103" s="12"/>
      <c r="I103" s="12"/>
    </row>
    <row r="104" spans="2:9" ht="12.75">
      <c r="B104" s="12"/>
      <c r="C104" s="12"/>
      <c r="D104" s="12"/>
      <c r="E104" s="12"/>
      <c r="F104" s="12"/>
      <c r="G104" s="12"/>
      <c r="H104" s="12"/>
      <c r="I104" s="12"/>
    </row>
    <row r="105" spans="2:9" ht="12.75">
      <c r="B105" s="12"/>
      <c r="C105" s="12"/>
      <c r="D105" s="12"/>
      <c r="E105" s="12"/>
      <c r="F105" s="12"/>
      <c r="G105" s="12"/>
      <c r="H105" s="12"/>
      <c r="I105" s="12"/>
    </row>
    <row r="106" spans="2:9" ht="12.75">
      <c r="B106" s="12"/>
      <c r="C106" s="12"/>
      <c r="D106" s="12"/>
      <c r="E106" s="12"/>
      <c r="F106" s="12"/>
      <c r="G106" s="12"/>
      <c r="H106" s="12"/>
      <c r="I106" s="12"/>
    </row>
    <row r="107" spans="2:9" ht="12.75">
      <c r="B107" s="12"/>
      <c r="C107" s="12"/>
      <c r="D107" s="12"/>
      <c r="E107" s="12"/>
      <c r="F107" s="12"/>
      <c r="G107" s="12"/>
      <c r="H107" s="12"/>
      <c r="I107" s="12"/>
    </row>
    <row r="108" spans="2:9" ht="12.75">
      <c r="B108" s="12"/>
      <c r="C108" s="12"/>
      <c r="D108" s="12"/>
      <c r="E108" s="12"/>
      <c r="F108" s="12"/>
      <c r="G108" s="12"/>
      <c r="H108" s="12"/>
      <c r="I108" s="12"/>
    </row>
    <row r="109" spans="2:9" ht="12.75">
      <c r="B109" s="12"/>
      <c r="C109" s="12"/>
      <c r="D109" s="12"/>
      <c r="E109" s="12"/>
      <c r="F109" s="12"/>
      <c r="G109" s="12"/>
      <c r="H109" s="12"/>
      <c r="I109" s="12"/>
    </row>
    <row r="110" spans="2:9" ht="12.75">
      <c r="B110" s="12"/>
      <c r="C110" s="12"/>
      <c r="D110" s="12"/>
      <c r="E110" s="12"/>
      <c r="F110" s="12"/>
      <c r="G110" s="12"/>
      <c r="H110" s="12"/>
      <c r="I110" s="12"/>
    </row>
    <row r="111" spans="2:9" ht="12.75">
      <c r="B111" s="12"/>
      <c r="C111" s="12"/>
      <c r="D111" s="12"/>
      <c r="E111" s="12"/>
      <c r="F111" s="12"/>
      <c r="G111" s="12"/>
      <c r="H111" s="12"/>
      <c r="I111" s="12"/>
    </row>
    <row r="112" spans="2:9" ht="12.75">
      <c r="B112" s="12"/>
      <c r="C112" s="12"/>
      <c r="D112" s="12"/>
      <c r="E112" s="12"/>
      <c r="F112" s="12"/>
      <c r="G112" s="12"/>
      <c r="H112" s="12"/>
      <c r="I112" s="12"/>
    </row>
    <row r="113" spans="2:9" ht="12.75">
      <c r="B113" s="12"/>
      <c r="C113" s="12"/>
      <c r="D113" s="12"/>
      <c r="E113" s="12"/>
      <c r="F113" s="12"/>
      <c r="G113" s="12"/>
      <c r="H113" s="12"/>
      <c r="I113" s="12"/>
    </row>
    <row r="114" spans="2:9" ht="12.75">
      <c r="B114" s="12"/>
      <c r="C114" s="12"/>
      <c r="D114" s="12"/>
      <c r="E114" s="12"/>
      <c r="F114" s="12"/>
      <c r="G114" s="12"/>
      <c r="H114" s="12"/>
      <c r="I114" s="12"/>
    </row>
    <row r="115" spans="2:9" ht="12.75">
      <c r="B115" s="12"/>
      <c r="C115" s="12"/>
      <c r="D115" s="12"/>
      <c r="E115" s="12"/>
      <c r="F115" s="12"/>
      <c r="G115" s="12"/>
      <c r="H115" s="12"/>
      <c r="I115" s="12"/>
    </row>
    <row r="116" spans="2:9" ht="12.75">
      <c r="B116" s="12"/>
      <c r="C116" s="12"/>
      <c r="D116" s="12"/>
      <c r="E116" s="12"/>
      <c r="F116" s="12"/>
      <c r="G116" s="12"/>
      <c r="H116" s="12"/>
      <c r="I116" s="12"/>
    </row>
    <row r="117" spans="2:9" ht="12.75">
      <c r="B117" s="12"/>
      <c r="C117" s="12"/>
      <c r="D117" s="12"/>
      <c r="E117" s="12"/>
      <c r="F117" s="12"/>
      <c r="G117" s="12"/>
      <c r="H117" s="12"/>
      <c r="I117" s="12"/>
    </row>
    <row r="118" spans="2:9" ht="12.75">
      <c r="B118" s="12"/>
      <c r="C118" s="12"/>
      <c r="D118" s="12"/>
      <c r="E118" s="12"/>
      <c r="F118" s="12"/>
      <c r="G118" s="12"/>
      <c r="H118" s="12"/>
      <c r="I118" s="12"/>
    </row>
    <row r="119" spans="2:9" ht="12.75">
      <c r="B119" s="12"/>
      <c r="C119" s="12"/>
      <c r="D119" s="12"/>
      <c r="E119" s="12"/>
      <c r="F119" s="12"/>
      <c r="G119" s="12"/>
      <c r="H119" s="12"/>
      <c r="I119" s="12"/>
    </row>
    <row r="120" spans="2:9" ht="12.75">
      <c r="B120" s="12"/>
      <c r="C120" s="12"/>
      <c r="D120" s="12"/>
      <c r="E120" s="12"/>
      <c r="F120" s="12"/>
      <c r="G120" s="12"/>
      <c r="H120" s="12"/>
      <c r="I120" s="12"/>
    </row>
    <row r="121" spans="2:9" ht="12.75">
      <c r="B121" s="12"/>
      <c r="C121" s="12"/>
      <c r="D121" s="12"/>
      <c r="E121" s="12"/>
      <c r="F121" s="12"/>
      <c r="G121" s="12"/>
      <c r="H121" s="12"/>
      <c r="I121" s="12"/>
    </row>
    <row r="122" spans="2:9" ht="12.75">
      <c r="B122" s="12"/>
      <c r="C122" s="12"/>
      <c r="D122" s="12"/>
      <c r="E122" s="12"/>
      <c r="F122" s="12"/>
      <c r="G122" s="12"/>
      <c r="H122" s="12"/>
      <c r="I122" s="12"/>
    </row>
    <row r="123" spans="2:9" ht="12.75">
      <c r="B123" s="12"/>
      <c r="C123" s="12"/>
      <c r="D123" s="12"/>
      <c r="E123" s="12"/>
      <c r="F123" s="12"/>
      <c r="G123" s="12"/>
      <c r="H123" s="12"/>
      <c r="I123" s="12"/>
    </row>
    <row r="124" spans="2:9" ht="12.75">
      <c r="B124" s="12"/>
      <c r="C124" s="12"/>
      <c r="D124" s="12"/>
      <c r="E124" s="12"/>
      <c r="F124" s="12"/>
      <c r="G124" s="12"/>
      <c r="H124" s="12"/>
      <c r="I124" s="12"/>
    </row>
    <row r="125" spans="2:9" ht="12.75">
      <c r="B125" s="12"/>
      <c r="C125" s="12"/>
      <c r="D125" s="12"/>
      <c r="E125" s="12"/>
      <c r="F125" s="12"/>
      <c r="G125" s="12"/>
      <c r="H125" s="12"/>
      <c r="I125" s="12"/>
    </row>
    <row r="126" spans="2:9" ht="12.75">
      <c r="B126" s="12"/>
      <c r="C126" s="12"/>
      <c r="D126" s="12"/>
      <c r="E126" s="12"/>
      <c r="F126" s="12"/>
      <c r="G126" s="12"/>
      <c r="H126" s="12"/>
      <c r="I126" s="12"/>
    </row>
    <row r="127" spans="2:9" ht="12.75">
      <c r="B127" s="12"/>
      <c r="C127" s="12"/>
      <c r="D127" s="12"/>
      <c r="E127" s="12"/>
      <c r="F127" s="12"/>
      <c r="G127" s="12"/>
      <c r="H127" s="12"/>
      <c r="I127" s="12"/>
    </row>
    <row r="128" spans="2:9" ht="12.75">
      <c r="B128" s="12"/>
      <c r="C128" s="12"/>
      <c r="D128" s="12"/>
      <c r="E128" s="12"/>
      <c r="F128" s="12"/>
      <c r="G128" s="12"/>
      <c r="H128" s="12"/>
      <c r="I128" s="12"/>
    </row>
    <row r="129" spans="2:9" ht="12.75">
      <c r="B129" s="12"/>
      <c r="C129" s="12"/>
      <c r="D129" s="12"/>
      <c r="E129" s="12"/>
      <c r="F129" s="12"/>
      <c r="G129" s="12"/>
      <c r="H129" s="12"/>
      <c r="I129" s="12"/>
    </row>
    <row r="130" spans="2:9" ht="12.75">
      <c r="B130" s="12"/>
      <c r="C130" s="12"/>
      <c r="D130" s="12"/>
      <c r="E130" s="12"/>
      <c r="F130" s="12"/>
      <c r="G130" s="12"/>
      <c r="H130" s="12"/>
      <c r="I130" s="12"/>
    </row>
    <row r="131" spans="2:9" ht="12.75">
      <c r="B131" s="12"/>
      <c r="C131" s="12"/>
      <c r="D131" s="12"/>
      <c r="E131" s="12"/>
      <c r="F131" s="12"/>
      <c r="G131" s="12"/>
      <c r="H131" s="12"/>
      <c r="I131" s="12"/>
    </row>
    <row r="132" spans="2:9" ht="12.75">
      <c r="B132" s="12"/>
      <c r="C132" s="12"/>
      <c r="D132" s="12"/>
      <c r="E132" s="12"/>
      <c r="F132" s="12"/>
      <c r="G132" s="12"/>
      <c r="H132" s="12"/>
      <c r="I132" s="12"/>
    </row>
    <row r="133" spans="2:9" ht="12.75">
      <c r="B133" s="12"/>
      <c r="C133" s="12"/>
      <c r="D133" s="12"/>
      <c r="E133" s="12"/>
      <c r="F133" s="12"/>
      <c r="G133" s="12"/>
      <c r="H133" s="12"/>
      <c r="I133" s="12"/>
    </row>
    <row r="134" spans="2:9" ht="12.75">
      <c r="B134" s="12"/>
      <c r="C134" s="12"/>
      <c r="D134" s="12"/>
      <c r="E134" s="12"/>
      <c r="F134" s="12"/>
      <c r="G134" s="12"/>
      <c r="H134" s="12"/>
      <c r="I134" s="12"/>
    </row>
    <row r="135" spans="2:9" ht="12.75">
      <c r="B135" s="12"/>
      <c r="C135" s="12"/>
      <c r="D135" s="12"/>
      <c r="E135" s="12"/>
      <c r="F135" s="12"/>
      <c r="G135" s="12"/>
      <c r="H135" s="12"/>
      <c r="I135" s="12"/>
    </row>
    <row r="136" spans="2:9" ht="12.75">
      <c r="B136" s="12"/>
      <c r="C136" s="12"/>
      <c r="D136" s="12"/>
      <c r="E136" s="12"/>
      <c r="F136" s="12"/>
      <c r="G136" s="12"/>
      <c r="H136" s="12"/>
      <c r="I136" s="12"/>
    </row>
    <row r="137" spans="2:9" ht="12.75">
      <c r="B137" s="12"/>
      <c r="C137" s="12"/>
      <c r="D137" s="12"/>
      <c r="E137" s="12"/>
      <c r="F137" s="12"/>
      <c r="G137" s="12"/>
      <c r="H137" s="12"/>
      <c r="I137" s="12"/>
    </row>
    <row r="138" spans="2:9" ht="12.75">
      <c r="B138" s="12"/>
      <c r="C138" s="12"/>
      <c r="D138" s="12"/>
      <c r="E138" s="12"/>
      <c r="F138" s="12"/>
      <c r="G138" s="12"/>
      <c r="H138" s="12"/>
      <c r="I138" s="12"/>
    </row>
    <row r="139" spans="2:9" ht="12.75">
      <c r="B139" s="12"/>
      <c r="C139" s="12"/>
      <c r="D139" s="12"/>
      <c r="E139" s="12"/>
      <c r="F139" s="12"/>
      <c r="G139" s="12"/>
      <c r="H139" s="12"/>
      <c r="I139" s="12"/>
    </row>
    <row r="140" spans="2:9" ht="12.75">
      <c r="B140" s="12"/>
      <c r="C140" s="12"/>
      <c r="D140" s="12"/>
      <c r="E140" s="12"/>
      <c r="F140" s="12"/>
      <c r="G140" s="12"/>
      <c r="H140" s="12"/>
      <c r="I140" s="12"/>
    </row>
    <row r="141" spans="2:9" ht="12.75">
      <c r="B141" s="12"/>
      <c r="C141" s="12"/>
      <c r="D141" s="12"/>
      <c r="E141" s="12"/>
      <c r="F141" s="12"/>
      <c r="G141" s="12"/>
      <c r="H141" s="12"/>
      <c r="I141" s="12"/>
    </row>
    <row r="142" spans="2:9" ht="12.75">
      <c r="B142" s="12"/>
      <c r="C142" s="12"/>
      <c r="D142" s="12"/>
      <c r="E142" s="12"/>
      <c r="F142" s="12"/>
      <c r="G142" s="12"/>
      <c r="H142" s="12"/>
      <c r="I142" s="12"/>
    </row>
    <row r="143" spans="2:9" ht="12.75">
      <c r="B143" s="12"/>
      <c r="C143" s="12"/>
      <c r="D143" s="12"/>
      <c r="E143" s="12"/>
      <c r="F143" s="12"/>
      <c r="G143" s="12"/>
      <c r="H143" s="12"/>
      <c r="I143" s="12"/>
    </row>
    <row r="144" spans="2:9" ht="12.75">
      <c r="B144" s="12"/>
      <c r="C144" s="12"/>
      <c r="D144" s="12"/>
      <c r="E144" s="12"/>
      <c r="F144" s="12"/>
      <c r="G144" s="12"/>
      <c r="H144" s="12"/>
      <c r="I144" s="12"/>
    </row>
    <row r="145" spans="2:9" ht="12.75">
      <c r="B145" s="12"/>
      <c r="C145" s="12"/>
      <c r="D145" s="12"/>
      <c r="E145" s="12"/>
      <c r="F145" s="12"/>
      <c r="G145" s="12"/>
      <c r="H145" s="12"/>
      <c r="I145" s="12"/>
    </row>
    <row r="146" spans="2:9" ht="12.75">
      <c r="B146" s="12"/>
      <c r="C146" s="12"/>
      <c r="D146" s="12"/>
      <c r="E146" s="12"/>
      <c r="F146" s="12"/>
      <c r="G146" s="12"/>
      <c r="H146" s="12"/>
      <c r="I146" s="12"/>
    </row>
    <row r="147" spans="2:9" ht="12.75">
      <c r="B147" s="12"/>
      <c r="C147" s="12"/>
      <c r="D147" s="12"/>
      <c r="E147" s="12"/>
      <c r="F147" s="12"/>
      <c r="G147" s="12"/>
      <c r="H147" s="12"/>
      <c r="I147" s="12"/>
    </row>
    <row r="148" spans="2:9" ht="12.75">
      <c r="B148" s="12"/>
      <c r="C148" s="12"/>
      <c r="D148" s="12"/>
      <c r="E148" s="12"/>
      <c r="F148" s="12"/>
      <c r="G148" s="12"/>
      <c r="H148" s="12"/>
      <c r="I148" s="12"/>
    </row>
    <row r="149" spans="2:9" ht="12.75">
      <c r="B149" s="12"/>
      <c r="C149" s="12"/>
      <c r="D149" s="12"/>
      <c r="E149" s="12"/>
      <c r="F149" s="12"/>
      <c r="G149" s="12"/>
      <c r="H149" s="12"/>
      <c r="I149" s="12"/>
    </row>
    <row r="150" spans="2:9" ht="12.75">
      <c r="B150" s="12"/>
      <c r="C150" s="12"/>
      <c r="D150" s="12"/>
      <c r="E150" s="12"/>
      <c r="F150" s="12"/>
      <c r="G150" s="12"/>
      <c r="H150" s="12"/>
      <c r="I150" s="12"/>
    </row>
    <row r="151" spans="2:9" ht="12.75">
      <c r="B151" s="12"/>
      <c r="C151" s="12"/>
      <c r="D151" s="12"/>
      <c r="E151" s="12"/>
      <c r="F151" s="12"/>
      <c r="G151" s="12"/>
      <c r="H151" s="12"/>
      <c r="I151" s="12"/>
    </row>
    <row r="152" spans="2:9" ht="12.75">
      <c r="B152" s="12"/>
      <c r="C152" s="12"/>
      <c r="D152" s="12"/>
      <c r="E152" s="12"/>
      <c r="F152" s="12"/>
      <c r="G152" s="12"/>
      <c r="H152" s="12"/>
      <c r="I152" s="12"/>
    </row>
    <row r="153" spans="2:9" ht="12.75">
      <c r="B153" s="12"/>
      <c r="C153" s="12"/>
      <c r="D153" s="12"/>
      <c r="E153" s="12"/>
      <c r="F153" s="12"/>
      <c r="G153" s="12"/>
      <c r="H153" s="12"/>
      <c r="I153" s="12"/>
    </row>
    <row r="154" spans="2:9" ht="12.75">
      <c r="B154" s="12"/>
      <c r="C154" s="12"/>
      <c r="D154" s="12"/>
      <c r="E154" s="12"/>
      <c r="F154" s="12"/>
      <c r="G154" s="12"/>
      <c r="H154" s="12"/>
      <c r="I154" s="12"/>
    </row>
    <row r="155" spans="2:9" ht="12.75">
      <c r="B155" s="12"/>
      <c r="C155" s="12"/>
      <c r="D155" s="12"/>
      <c r="E155" s="12"/>
      <c r="F155" s="12"/>
      <c r="G155" s="12"/>
      <c r="H155" s="12"/>
      <c r="I155" s="12"/>
    </row>
    <row r="156" spans="2:9" ht="12.75">
      <c r="B156" s="12"/>
      <c r="C156" s="12"/>
      <c r="D156" s="12"/>
      <c r="E156" s="12"/>
      <c r="F156" s="12"/>
      <c r="G156" s="12"/>
      <c r="H156" s="12"/>
      <c r="I156" s="12"/>
    </row>
    <row r="157" spans="2:9" ht="12.75">
      <c r="B157" s="12"/>
      <c r="C157" s="12"/>
      <c r="D157" s="12"/>
      <c r="E157" s="12"/>
      <c r="F157" s="12"/>
      <c r="G157" s="12"/>
      <c r="H157" s="12"/>
      <c r="I157" s="12"/>
    </row>
    <row r="158" spans="2:9" ht="12.75">
      <c r="B158" s="12"/>
      <c r="C158" s="12"/>
      <c r="D158" s="12"/>
      <c r="E158" s="12"/>
      <c r="F158" s="12"/>
      <c r="G158" s="12"/>
      <c r="H158" s="12"/>
      <c r="I158" s="12"/>
    </row>
    <row r="159" spans="2:9" ht="12.75">
      <c r="B159" s="12"/>
      <c r="C159" s="12"/>
      <c r="D159" s="12"/>
      <c r="E159" s="12"/>
      <c r="F159" s="12"/>
      <c r="G159" s="12"/>
      <c r="H159" s="12"/>
      <c r="I159" s="12"/>
    </row>
    <row r="160" spans="2:9" ht="12.75">
      <c r="B160" s="12"/>
      <c r="C160" s="12"/>
      <c r="D160" s="12"/>
      <c r="E160" s="12"/>
      <c r="F160" s="12"/>
      <c r="G160" s="12"/>
      <c r="H160" s="12"/>
      <c r="I160" s="12"/>
    </row>
    <row r="161" spans="2:9" ht="12.75">
      <c r="B161" s="12"/>
      <c r="C161" s="12"/>
      <c r="D161" s="12"/>
      <c r="E161" s="12"/>
      <c r="F161" s="12"/>
      <c r="G161" s="12"/>
      <c r="H161" s="12"/>
      <c r="I161" s="12"/>
    </row>
    <row r="162" spans="2:9" ht="12.75">
      <c r="B162" s="12"/>
      <c r="C162" s="12"/>
      <c r="D162" s="12"/>
      <c r="E162" s="12"/>
      <c r="F162" s="12"/>
      <c r="G162" s="12"/>
      <c r="H162" s="12"/>
      <c r="I162" s="12"/>
    </row>
    <row r="163" spans="2:9" ht="12.75">
      <c r="B163" s="12"/>
      <c r="C163" s="12"/>
      <c r="D163" s="12"/>
      <c r="E163" s="12"/>
      <c r="F163" s="12"/>
      <c r="G163" s="12"/>
      <c r="H163" s="12"/>
      <c r="I163" s="12"/>
    </row>
    <row r="164" spans="2:9" ht="12.75">
      <c r="B164" s="12"/>
      <c r="C164" s="12"/>
      <c r="D164" s="12"/>
      <c r="E164" s="12"/>
      <c r="F164" s="12"/>
      <c r="G164" s="12"/>
      <c r="H164" s="12"/>
      <c r="I164" s="12"/>
    </row>
    <row r="165" spans="2:9" ht="12.75">
      <c r="B165" s="12"/>
      <c r="C165" s="12"/>
      <c r="D165" s="12"/>
      <c r="E165" s="12"/>
      <c r="F165" s="12"/>
      <c r="G165" s="12"/>
      <c r="H165" s="12"/>
      <c r="I165" s="12"/>
    </row>
    <row r="166" spans="2:9" ht="12.75">
      <c r="B166" s="12"/>
      <c r="C166" s="12"/>
      <c r="D166" s="12"/>
      <c r="E166" s="12"/>
      <c r="F166" s="12"/>
      <c r="G166" s="12"/>
      <c r="H166" s="12"/>
      <c r="I166" s="12"/>
    </row>
    <row r="167" spans="2:9" ht="12.75">
      <c r="B167" s="12"/>
      <c r="C167" s="12"/>
      <c r="D167" s="12"/>
      <c r="E167" s="12"/>
      <c r="F167" s="12"/>
      <c r="G167" s="12"/>
      <c r="H167" s="12"/>
      <c r="I167" s="12"/>
    </row>
    <row r="168" spans="2:9" ht="12.75">
      <c r="B168" s="12"/>
      <c r="C168" s="12"/>
      <c r="D168" s="12"/>
      <c r="E168" s="12"/>
      <c r="F168" s="12"/>
      <c r="G168" s="12"/>
      <c r="H168" s="12"/>
      <c r="I168" s="12"/>
    </row>
    <row r="169" spans="2:9" ht="12.75">
      <c r="B169" s="12"/>
      <c r="C169" s="12"/>
      <c r="D169" s="12"/>
      <c r="E169" s="12"/>
      <c r="F169" s="12"/>
      <c r="G169" s="12"/>
      <c r="H169" s="12"/>
      <c r="I169" s="12"/>
    </row>
    <row r="170" spans="2:9" ht="12.75">
      <c r="B170" s="12"/>
      <c r="C170" s="12"/>
      <c r="D170" s="12"/>
      <c r="E170" s="12"/>
      <c r="F170" s="12"/>
      <c r="G170" s="12"/>
      <c r="H170" s="12"/>
      <c r="I170" s="12"/>
    </row>
    <row r="171" spans="2:9" ht="12.75">
      <c r="B171" s="12"/>
      <c r="C171" s="12"/>
      <c r="D171" s="12"/>
      <c r="E171" s="12"/>
      <c r="F171" s="12"/>
      <c r="G171" s="12"/>
      <c r="H171" s="12"/>
      <c r="I171" s="12"/>
    </row>
    <row r="172" spans="2:9" ht="12.75">
      <c r="B172" s="12"/>
      <c r="C172" s="12"/>
      <c r="D172" s="12"/>
      <c r="E172" s="12"/>
      <c r="F172" s="12"/>
      <c r="G172" s="12"/>
      <c r="H172" s="12"/>
      <c r="I172" s="12"/>
    </row>
    <row r="173" spans="2:9" ht="12.75">
      <c r="B173" s="12"/>
      <c r="C173" s="12"/>
      <c r="D173" s="12"/>
      <c r="E173" s="12"/>
      <c r="F173" s="12"/>
      <c r="G173" s="12"/>
      <c r="H173" s="12"/>
      <c r="I173" s="12"/>
    </row>
    <row r="174" spans="2:9" ht="12.75">
      <c r="B174" s="12"/>
      <c r="C174" s="12"/>
      <c r="D174" s="12"/>
      <c r="E174" s="12"/>
      <c r="F174" s="12"/>
      <c r="G174" s="12"/>
      <c r="H174" s="12"/>
      <c r="I174" s="12"/>
    </row>
    <row r="175" spans="2:9" ht="12.75">
      <c r="B175" s="12"/>
      <c r="C175" s="12"/>
      <c r="D175" s="12"/>
      <c r="E175" s="12"/>
      <c r="F175" s="12"/>
      <c r="G175" s="12"/>
      <c r="H175" s="12"/>
      <c r="I175" s="12"/>
    </row>
    <row r="176" spans="2:9" ht="12.75">
      <c r="B176" s="12"/>
      <c r="C176" s="12"/>
      <c r="D176" s="12"/>
      <c r="E176" s="12"/>
      <c r="F176" s="12"/>
      <c r="G176" s="12"/>
      <c r="H176" s="12"/>
      <c r="I176" s="12"/>
    </row>
    <row r="177" spans="2:9" ht="12.75">
      <c r="B177" s="12"/>
      <c r="C177" s="12"/>
      <c r="D177" s="12"/>
      <c r="E177" s="12"/>
      <c r="F177" s="12"/>
      <c r="G177" s="12"/>
      <c r="H177" s="12"/>
      <c r="I177" s="12"/>
    </row>
    <row r="178" spans="2:9" ht="12.75">
      <c r="B178" s="12"/>
      <c r="C178" s="12"/>
      <c r="D178" s="12"/>
      <c r="E178" s="12"/>
      <c r="F178" s="12"/>
      <c r="G178" s="12"/>
      <c r="H178" s="12"/>
      <c r="I178" s="12"/>
    </row>
    <row r="179" spans="2:9" ht="12.75">
      <c r="B179" s="12"/>
      <c r="C179" s="12"/>
      <c r="D179" s="12"/>
      <c r="E179" s="12"/>
      <c r="F179" s="12"/>
      <c r="G179" s="12"/>
      <c r="H179" s="12"/>
      <c r="I179" s="12"/>
    </row>
    <row r="180" spans="2:9" ht="12.75">
      <c r="B180" s="12"/>
      <c r="C180" s="12"/>
      <c r="D180" s="12"/>
      <c r="E180" s="12"/>
      <c r="F180" s="12"/>
      <c r="G180" s="12"/>
      <c r="H180" s="12"/>
      <c r="I180" s="12"/>
    </row>
    <row r="181" spans="2:9" ht="12.75">
      <c r="B181" s="12"/>
      <c r="C181" s="12"/>
      <c r="D181" s="12"/>
      <c r="E181" s="12"/>
      <c r="F181" s="12"/>
      <c r="G181" s="12"/>
      <c r="H181" s="12"/>
      <c r="I181" s="12"/>
    </row>
    <row r="182" spans="2:9" ht="12.75">
      <c r="B182" s="12"/>
      <c r="C182" s="12"/>
      <c r="D182" s="12"/>
      <c r="E182" s="12"/>
      <c r="F182" s="12"/>
      <c r="G182" s="12"/>
      <c r="H182" s="12"/>
      <c r="I182" s="12"/>
    </row>
    <row r="183" spans="2:9" ht="12.75">
      <c r="B183" s="12"/>
      <c r="C183" s="12"/>
      <c r="D183" s="12"/>
      <c r="E183" s="12"/>
      <c r="F183" s="12"/>
      <c r="G183" s="12"/>
      <c r="H183" s="12"/>
      <c r="I183" s="12"/>
    </row>
    <row r="184" spans="2:9" ht="12.75">
      <c r="B184" s="12"/>
      <c r="C184" s="12"/>
      <c r="D184" s="12"/>
      <c r="E184" s="12"/>
      <c r="F184" s="12"/>
      <c r="G184" s="12"/>
      <c r="H184" s="12"/>
      <c r="I184" s="12"/>
    </row>
    <row r="185" spans="2:9" ht="12.75">
      <c r="B185" s="12"/>
      <c r="C185" s="12"/>
      <c r="D185" s="12"/>
      <c r="E185" s="12"/>
      <c r="F185" s="12"/>
      <c r="G185" s="12"/>
      <c r="H185" s="12"/>
      <c r="I185" s="12"/>
    </row>
    <row r="186" spans="2:9" ht="12.75">
      <c r="B186" s="12"/>
      <c r="C186" s="12"/>
      <c r="D186" s="12"/>
      <c r="E186" s="12"/>
      <c r="F186" s="12"/>
      <c r="G186" s="12"/>
      <c r="H186" s="12"/>
      <c r="I186" s="12"/>
    </row>
    <row r="187" spans="2:9" ht="12.75">
      <c r="B187" s="12"/>
      <c r="C187" s="12"/>
      <c r="D187" s="12"/>
      <c r="E187" s="12"/>
      <c r="F187" s="12"/>
      <c r="G187" s="12"/>
      <c r="H187" s="12"/>
      <c r="I187" s="12"/>
    </row>
    <row r="188" spans="2:9" ht="12.75">
      <c r="B188" s="12"/>
      <c r="C188" s="12"/>
      <c r="D188" s="12"/>
      <c r="E188" s="12"/>
      <c r="F188" s="12"/>
      <c r="G188" s="12"/>
      <c r="H188" s="12"/>
      <c r="I188" s="12"/>
    </row>
    <row r="189" spans="2:9" ht="12.75">
      <c r="B189" s="12"/>
      <c r="C189" s="12"/>
      <c r="D189" s="12"/>
      <c r="E189" s="12"/>
      <c r="F189" s="12"/>
      <c r="G189" s="12"/>
      <c r="H189" s="12"/>
      <c r="I189" s="12"/>
    </row>
    <row r="190" spans="2:9" ht="12.75">
      <c r="B190" s="12"/>
      <c r="C190" s="12"/>
      <c r="D190" s="12"/>
      <c r="E190" s="12"/>
      <c r="F190" s="12"/>
      <c r="G190" s="12"/>
      <c r="H190" s="12"/>
      <c r="I190" s="12"/>
    </row>
    <row r="191" spans="2:9" ht="12.75">
      <c r="B191" s="12"/>
      <c r="C191" s="12"/>
      <c r="D191" s="12"/>
      <c r="E191" s="12"/>
      <c r="F191" s="12"/>
      <c r="G191" s="12"/>
      <c r="H191" s="12"/>
      <c r="I191" s="12"/>
    </row>
    <row r="192" spans="2:9" ht="12.75">
      <c r="B192" s="12"/>
      <c r="C192" s="12"/>
      <c r="D192" s="12"/>
      <c r="E192" s="12"/>
      <c r="F192" s="12"/>
      <c r="G192" s="12"/>
      <c r="H192" s="12"/>
      <c r="I192" s="12"/>
    </row>
    <row r="193" spans="2:9" ht="12.75">
      <c r="B193" s="12"/>
      <c r="C193" s="12"/>
      <c r="D193" s="12"/>
      <c r="E193" s="12"/>
      <c r="F193" s="12"/>
      <c r="G193" s="12"/>
      <c r="H193" s="12"/>
      <c r="I193" s="12"/>
    </row>
    <row r="194" spans="2:9" ht="12.75">
      <c r="B194" s="12"/>
      <c r="C194" s="12"/>
      <c r="D194" s="12"/>
      <c r="E194" s="12"/>
      <c r="F194" s="12"/>
      <c r="G194" s="12"/>
      <c r="H194" s="12"/>
      <c r="I194" s="12"/>
    </row>
    <row r="195" spans="2:9" ht="12.75">
      <c r="B195" s="12"/>
      <c r="C195" s="12"/>
      <c r="D195" s="12"/>
      <c r="E195" s="12"/>
      <c r="F195" s="12"/>
      <c r="G195" s="12"/>
      <c r="H195" s="12"/>
      <c r="I195" s="12"/>
    </row>
    <row r="196" spans="2:9" ht="12.75">
      <c r="B196" s="12"/>
      <c r="C196" s="12"/>
      <c r="D196" s="12"/>
      <c r="E196" s="12"/>
      <c r="F196" s="12"/>
      <c r="G196" s="12"/>
      <c r="H196" s="12"/>
      <c r="I196" s="12"/>
    </row>
    <row r="197" spans="2:9" ht="12.75">
      <c r="B197" s="12"/>
      <c r="C197" s="12"/>
      <c r="D197" s="12"/>
      <c r="E197" s="12"/>
      <c r="F197" s="12"/>
      <c r="G197" s="12"/>
      <c r="H197" s="12"/>
      <c r="I197" s="12"/>
    </row>
    <row r="198" spans="2:9" ht="12.75">
      <c r="B198" s="12"/>
      <c r="C198" s="12"/>
      <c r="D198" s="12"/>
      <c r="E198" s="12"/>
      <c r="F198" s="12"/>
      <c r="G198" s="12"/>
      <c r="H198" s="12"/>
      <c r="I198" s="12"/>
    </row>
    <row r="199" spans="2:9" ht="12.75">
      <c r="B199" s="12"/>
      <c r="C199" s="12"/>
      <c r="D199" s="12"/>
      <c r="E199" s="12"/>
      <c r="F199" s="12"/>
      <c r="G199" s="12"/>
      <c r="H199" s="12"/>
      <c r="I199" s="12"/>
    </row>
    <row r="200" spans="2:9" ht="12.75">
      <c r="B200" s="12"/>
      <c r="C200" s="12"/>
      <c r="D200" s="12"/>
      <c r="E200" s="12"/>
      <c r="F200" s="12"/>
      <c r="G200" s="12"/>
      <c r="H200" s="12"/>
      <c r="I200" s="12"/>
    </row>
    <row r="201" spans="2:9" ht="12.75">
      <c r="B201" s="12"/>
      <c r="C201" s="12"/>
      <c r="D201" s="12"/>
      <c r="E201" s="12"/>
      <c r="F201" s="12"/>
      <c r="G201" s="12"/>
      <c r="H201" s="12"/>
      <c r="I201" s="12"/>
    </row>
    <row r="202" spans="2:9" ht="12.75">
      <c r="B202" s="12"/>
      <c r="C202" s="12"/>
      <c r="D202" s="12"/>
      <c r="E202" s="12"/>
      <c r="F202" s="12"/>
      <c r="G202" s="12"/>
      <c r="H202" s="12"/>
      <c r="I202" s="12"/>
    </row>
    <row r="203" spans="2:9" ht="12.75">
      <c r="B203" s="12"/>
      <c r="C203" s="12"/>
      <c r="D203" s="12"/>
      <c r="E203" s="12"/>
      <c r="F203" s="12"/>
      <c r="G203" s="12"/>
      <c r="H203" s="12"/>
      <c r="I203" s="12"/>
    </row>
    <row r="204" spans="2:9" ht="12.75">
      <c r="B204" s="12"/>
      <c r="C204" s="12"/>
      <c r="D204" s="12"/>
      <c r="E204" s="12"/>
      <c r="F204" s="12"/>
      <c r="G204" s="12"/>
      <c r="H204" s="12"/>
      <c r="I204" s="12"/>
    </row>
    <row r="205" spans="2:9" ht="12.75">
      <c r="B205" s="12"/>
      <c r="C205" s="12"/>
      <c r="D205" s="12"/>
      <c r="E205" s="12"/>
      <c r="F205" s="12"/>
      <c r="G205" s="12"/>
      <c r="H205" s="12"/>
      <c r="I205" s="12"/>
    </row>
    <row r="206" spans="2:9" ht="12.75">
      <c r="B206" s="12"/>
      <c r="C206" s="12"/>
      <c r="D206" s="12"/>
      <c r="E206" s="12"/>
      <c r="F206" s="12"/>
      <c r="G206" s="12"/>
      <c r="H206" s="12"/>
      <c r="I206" s="12"/>
    </row>
    <row r="207" spans="2:9" ht="12.75">
      <c r="B207" s="12"/>
      <c r="C207" s="12"/>
      <c r="D207" s="12"/>
      <c r="E207" s="12"/>
      <c r="F207" s="12"/>
      <c r="G207" s="12"/>
      <c r="H207" s="12"/>
      <c r="I207" s="12"/>
    </row>
    <row r="208" spans="2:9" ht="12.75">
      <c r="B208" s="12"/>
      <c r="C208" s="12"/>
      <c r="D208" s="12"/>
      <c r="E208" s="12"/>
      <c r="F208" s="12"/>
      <c r="G208" s="12"/>
      <c r="H208" s="12"/>
      <c r="I208" s="12"/>
    </row>
    <row r="209" spans="2:9" ht="12.75">
      <c r="B209" s="12"/>
      <c r="C209" s="12"/>
      <c r="D209" s="12"/>
      <c r="E209" s="12"/>
      <c r="F209" s="12"/>
      <c r="G209" s="12"/>
      <c r="H209" s="12"/>
      <c r="I209" s="12"/>
    </row>
    <row r="210" spans="2:9" ht="12.75">
      <c r="B210" s="12"/>
      <c r="C210" s="12"/>
      <c r="D210" s="12"/>
      <c r="E210" s="12"/>
      <c r="F210" s="12"/>
      <c r="G210" s="12"/>
      <c r="H210" s="12"/>
      <c r="I210" s="12"/>
    </row>
    <row r="211" spans="2:9" ht="12.75">
      <c r="B211" s="12"/>
      <c r="C211" s="12"/>
      <c r="D211" s="12"/>
      <c r="E211" s="12"/>
      <c r="F211" s="12"/>
      <c r="G211" s="12"/>
      <c r="H211" s="12"/>
      <c r="I211" s="12"/>
    </row>
    <row r="212" spans="2:9" ht="12.75">
      <c r="B212" s="12"/>
      <c r="C212" s="12"/>
      <c r="D212" s="12"/>
      <c r="E212" s="12"/>
      <c r="F212" s="12"/>
      <c r="G212" s="12"/>
      <c r="H212" s="12"/>
      <c r="I212" s="12"/>
    </row>
    <row r="213" spans="2:9" ht="12.75">
      <c r="B213" s="12"/>
      <c r="C213" s="12"/>
      <c r="D213" s="12"/>
      <c r="E213" s="12"/>
      <c r="F213" s="12"/>
      <c r="G213" s="12"/>
      <c r="H213" s="12"/>
      <c r="I213" s="12"/>
    </row>
    <row r="214" spans="2:9" ht="12.75">
      <c r="B214" s="12"/>
      <c r="C214" s="12"/>
      <c r="D214" s="12"/>
      <c r="E214" s="12"/>
      <c r="F214" s="12"/>
      <c r="G214" s="12"/>
      <c r="H214" s="12"/>
      <c r="I214" s="12"/>
    </row>
    <row r="215" spans="2:9" ht="12.75">
      <c r="B215" s="12"/>
      <c r="C215" s="12"/>
      <c r="D215" s="12"/>
      <c r="E215" s="12"/>
      <c r="F215" s="12"/>
      <c r="G215" s="12"/>
      <c r="H215" s="12"/>
      <c r="I215" s="12"/>
    </row>
    <row r="216" spans="2:9" ht="12.75">
      <c r="B216" s="12"/>
      <c r="C216" s="12"/>
      <c r="D216" s="12"/>
      <c r="E216" s="12"/>
      <c r="F216" s="12"/>
      <c r="G216" s="12"/>
      <c r="H216" s="12"/>
      <c r="I216" s="12"/>
    </row>
    <row r="217" spans="2:9" ht="12.75">
      <c r="B217" s="12"/>
      <c r="C217" s="12"/>
      <c r="D217" s="12"/>
      <c r="E217" s="12"/>
      <c r="F217" s="12"/>
      <c r="G217" s="12"/>
      <c r="H217" s="12"/>
      <c r="I217" s="12"/>
    </row>
    <row r="218" ht="12.75">
      <c r="I218" s="12"/>
    </row>
    <row r="219" ht="12.75">
      <c r="I219" s="12"/>
    </row>
    <row r="220" ht="12.75">
      <c r="I220" s="12"/>
    </row>
    <row r="221" ht="12.75">
      <c r="I221" s="12"/>
    </row>
    <row r="222" ht="12.75">
      <c r="I222" s="12"/>
    </row>
    <row r="223" ht="12.75">
      <c r="I223" s="12"/>
    </row>
    <row r="224" ht="12.75">
      <c r="I224" s="12"/>
    </row>
    <row r="225" ht="12.75">
      <c r="I225" s="12"/>
    </row>
    <row r="226" ht="12.75">
      <c r="I226" s="12"/>
    </row>
    <row r="227" ht="12.75">
      <c r="I227" s="12"/>
    </row>
    <row r="228" ht="12.75">
      <c r="I228" s="12"/>
    </row>
    <row r="229" ht="12.75">
      <c r="I229" s="12"/>
    </row>
  </sheetData>
  <mergeCells count="9">
    <mergeCell ref="I5:K6"/>
    <mergeCell ref="A17:K17"/>
    <mergeCell ref="A3:K3"/>
    <mergeCell ref="B4:H4"/>
    <mergeCell ref="A5:A7"/>
    <mergeCell ref="B5:B6"/>
    <mergeCell ref="C5:D6"/>
    <mergeCell ref="E5:F6"/>
    <mergeCell ref="G5:H5"/>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scale="96" r:id="rId1"/>
</worksheet>
</file>

<file path=xl/worksheets/sheet23.xml><?xml version="1.0" encoding="utf-8"?>
<worksheet xmlns="http://schemas.openxmlformats.org/spreadsheetml/2006/main" xmlns:r="http://schemas.openxmlformats.org/officeDocument/2006/relationships">
  <sheetPr>
    <pageSetUpPr fitToPage="1"/>
  </sheetPr>
  <dimension ref="A3:O242"/>
  <sheetViews>
    <sheetView workbookViewId="0" topLeftCell="A1">
      <pane xSplit="1" ySplit="11" topLeftCell="B19" activePane="bottomRight" state="frozen"/>
      <selection pane="topLeft" activeCell="A1" sqref="A1"/>
      <selection pane="topRight" activeCell="B1" sqref="B1"/>
      <selection pane="bottomLeft" activeCell="A9" sqref="A9"/>
      <selection pane="bottomRight" activeCell="A3" sqref="A3:M24"/>
    </sheetView>
  </sheetViews>
  <sheetFormatPr defaultColWidth="11.421875" defaultRowHeight="12.75"/>
  <cols>
    <col min="1" max="13" width="9.7109375" style="1" customWidth="1"/>
    <col min="14" max="17" width="7.7109375" style="1" customWidth="1"/>
    <col min="18" max="16384" width="11.421875" style="1" customWidth="1"/>
  </cols>
  <sheetData>
    <row r="1" ht="9.75" customHeight="1"/>
    <row r="2" ht="9.75" customHeight="1" thickBot="1"/>
    <row r="3" spans="1:14" ht="19.5" customHeight="1" thickTop="1">
      <c r="A3" s="655" t="s">
        <v>12</v>
      </c>
      <c r="B3" s="738"/>
      <c r="C3" s="738"/>
      <c r="D3" s="738"/>
      <c r="E3" s="738"/>
      <c r="F3" s="742"/>
      <c r="H3" s="655" t="s">
        <v>11</v>
      </c>
      <c r="I3" s="738"/>
      <c r="J3" s="738"/>
      <c r="K3" s="738"/>
      <c r="L3" s="738"/>
      <c r="M3" s="738"/>
      <c r="N3" s="306"/>
    </row>
    <row r="4" spans="1:14" ht="19.5" customHeight="1">
      <c r="A4" s="743" t="s">
        <v>136</v>
      </c>
      <c r="B4" s="693"/>
      <c r="C4" s="693"/>
      <c r="D4" s="693"/>
      <c r="E4" s="333" t="s">
        <v>212</v>
      </c>
      <c r="F4" s="161">
        <v>0.7</v>
      </c>
      <c r="H4" s="724"/>
      <c r="I4" s="693"/>
      <c r="J4" s="693"/>
      <c r="K4" s="693"/>
      <c r="L4" s="693"/>
      <c r="M4" s="693"/>
      <c r="N4" s="306"/>
    </row>
    <row r="5" spans="1:14" ht="19.5" customHeight="1">
      <c r="A5" s="743" t="s">
        <v>253</v>
      </c>
      <c r="B5" s="693"/>
      <c r="C5" s="693"/>
      <c r="D5" s="693"/>
      <c r="E5" s="333" t="s">
        <v>238</v>
      </c>
      <c r="F5" s="161">
        <v>1</v>
      </c>
      <c r="H5" s="724"/>
      <c r="I5" s="693"/>
      <c r="J5" s="693"/>
      <c r="K5" s="693"/>
      <c r="L5" s="693"/>
      <c r="M5" s="693"/>
      <c r="N5" s="306"/>
    </row>
    <row r="6" spans="1:14" ht="19.5" customHeight="1" thickBot="1">
      <c r="A6" s="744" t="s">
        <v>137</v>
      </c>
      <c r="B6" s="740"/>
      <c r="C6" s="740"/>
      <c r="D6" s="740"/>
      <c r="E6" s="343" t="s">
        <v>239</v>
      </c>
      <c r="F6" s="344">
        <v>1</v>
      </c>
      <c r="H6" s="739"/>
      <c r="I6" s="740"/>
      <c r="J6" s="740"/>
      <c r="K6" s="740"/>
      <c r="L6" s="740"/>
      <c r="M6" s="740"/>
      <c r="N6" s="306"/>
    </row>
    <row r="7" ht="14.25" thickBot="1" thickTop="1"/>
    <row r="8" spans="1:13" ht="30" customHeight="1" thickTop="1">
      <c r="A8" s="628" t="s">
        <v>21</v>
      </c>
      <c r="B8" s="702"/>
      <c r="C8" s="629"/>
      <c r="D8" s="629"/>
      <c r="E8" s="629"/>
      <c r="F8" s="629"/>
      <c r="G8" s="629"/>
      <c r="H8" s="629"/>
      <c r="I8" s="629"/>
      <c r="J8" s="629"/>
      <c r="K8" s="629"/>
      <c r="L8" s="629"/>
      <c r="M8" s="630"/>
    </row>
    <row r="9" spans="1:13" ht="9.75" customHeight="1" thickBot="1">
      <c r="A9" s="29"/>
      <c r="B9" s="327"/>
      <c r="C9" s="30"/>
      <c r="D9" s="30"/>
      <c r="E9" s="30"/>
      <c r="F9" s="30"/>
      <c r="G9" s="30"/>
      <c r="H9" s="30"/>
      <c r="I9" s="30"/>
      <c r="J9" s="30"/>
      <c r="K9" s="30"/>
      <c r="L9" s="30"/>
      <c r="M9" s="32"/>
    </row>
    <row r="10" spans="1:13" ht="49.5" customHeight="1">
      <c r="A10" s="741" t="s">
        <v>379</v>
      </c>
      <c r="B10" s="745" t="s">
        <v>240</v>
      </c>
      <c r="C10" s="694" t="s">
        <v>241</v>
      </c>
      <c r="D10" s="684"/>
      <c r="E10" s="726" t="s">
        <v>242</v>
      </c>
      <c r="F10" s="685"/>
      <c r="G10" s="691" t="s">
        <v>9</v>
      </c>
      <c r="H10" s="725"/>
      <c r="I10" s="725"/>
      <c r="J10" s="726" t="s">
        <v>10</v>
      </c>
      <c r="K10" s="725"/>
      <c r="L10" s="727"/>
      <c r="M10" s="728" t="s">
        <v>247</v>
      </c>
    </row>
    <row r="11" spans="1:13" ht="24.75" customHeight="1">
      <c r="A11" s="654"/>
      <c r="B11" s="746"/>
      <c r="C11" s="747"/>
      <c r="D11" s="682"/>
      <c r="E11" s="735"/>
      <c r="F11" s="723"/>
      <c r="G11" s="172" t="s">
        <v>370</v>
      </c>
      <c r="H11" s="323" t="s">
        <v>245</v>
      </c>
      <c r="I11" s="323" t="s">
        <v>246</v>
      </c>
      <c r="J11" s="306" t="s">
        <v>370</v>
      </c>
      <c r="K11" s="330" t="s">
        <v>245</v>
      </c>
      <c r="L11" s="324" t="s">
        <v>246</v>
      </c>
      <c r="M11" s="729"/>
    </row>
    <row r="12" spans="1:15" ht="19.5" customHeight="1">
      <c r="A12" s="9">
        <v>2005</v>
      </c>
      <c r="B12" s="573">
        <f aca="true" t="shared" si="0" ref="B12:B17">C12+E12</f>
        <v>1519.642434960694</v>
      </c>
      <c r="C12" s="64">
        <f>'CN21a'!B7</f>
        <v>1155.3657579547635</v>
      </c>
      <c r="D12" s="88">
        <f aca="true" t="shared" si="1" ref="D12:D17">C12/B12</f>
        <v>0.7602879015316832</v>
      </c>
      <c r="E12" s="67">
        <f>'CN22a'!B7</f>
        <v>364.2766770059304</v>
      </c>
      <c r="F12" s="272">
        <f aca="true" t="shared" si="2" ref="F12:F17">E12/B12</f>
        <v>0.2397120984683167</v>
      </c>
      <c r="G12" s="88">
        <f aca="true" t="shared" si="3" ref="G12:G17">H12*$D12+I12*$F12</f>
        <v>0.44972509072505273</v>
      </c>
      <c r="H12" s="207">
        <f>'CN21a'!$Q7</f>
        <v>0.4912738213501098</v>
      </c>
      <c r="I12" s="61">
        <f>'CN22a'!$S7</f>
        <v>0.3179461883664596</v>
      </c>
      <c r="J12" s="341">
        <f aca="true" t="shared" si="4" ref="J12:J17">K12*$D12+L12*$F12</f>
        <v>0.3480365327342757</v>
      </c>
      <c r="K12" s="207">
        <f>1-('CN21a'!P7+(1-'CN23a'!M8)*'CN21a'!Z7*'CN21a'!G7)/'CN21a'!B7</f>
        <v>0.35752375405860837</v>
      </c>
      <c r="L12" s="328">
        <f>'CN22a'!$S7</f>
        <v>0.3179461883664596</v>
      </c>
      <c r="M12" s="47">
        <f>B12/'CN1'!B6</f>
        <v>1.008735203092696</v>
      </c>
      <c r="N12" s="27"/>
      <c r="O12" s="326"/>
    </row>
    <row r="13" spans="1:15" ht="19.5" customHeight="1">
      <c r="A13" s="9">
        <f>A12+1</f>
        <v>2006</v>
      </c>
      <c r="B13" s="573">
        <f t="shared" si="0"/>
        <v>1594.3291376437596</v>
      </c>
      <c r="C13" s="64">
        <f>'CN21a'!B8</f>
        <v>1202.5940701353722</v>
      </c>
      <c r="D13" s="88">
        <f t="shared" si="1"/>
        <v>0.7542947323365563</v>
      </c>
      <c r="E13" s="67">
        <f>'CN22a'!B8</f>
        <v>391.7350675083873</v>
      </c>
      <c r="F13" s="272">
        <f t="shared" si="2"/>
        <v>0.2457052676634437</v>
      </c>
      <c r="G13" s="88">
        <f t="shared" si="3"/>
        <v>0.4529344646904866</v>
      </c>
      <c r="H13" s="207">
        <f>'CN21a'!$Q8</f>
        <v>0.4896009371973621</v>
      </c>
      <c r="I13" s="61">
        <f>'CN22a'!$S8</f>
        <v>0.3403714442542167</v>
      </c>
      <c r="J13" s="341">
        <f t="shared" si="4"/>
        <v>0.350634041017514</v>
      </c>
      <c r="K13" s="207">
        <f>1-('CN21a'!P8+(1-'CN23a'!M9)*'CN21a'!Z8*'CN21a'!G8)/'CN21a'!B8</f>
        <v>0.35397699699552665</v>
      </c>
      <c r="L13" s="328">
        <f>'CN22a'!$S8</f>
        <v>0.3403714442542167</v>
      </c>
      <c r="M13" s="47">
        <f>B13/'CN1'!B7</f>
        <v>1.009592145426586</v>
      </c>
      <c r="N13" s="27"/>
      <c r="O13" s="326"/>
    </row>
    <row r="14" spans="1:15" ht="19.5" customHeight="1">
      <c r="A14" s="9">
        <f>A13+1</f>
        <v>2007</v>
      </c>
      <c r="B14" s="573">
        <f t="shared" si="0"/>
        <v>1677.8858634445173</v>
      </c>
      <c r="C14" s="64">
        <f>'CN21a'!B9</f>
        <v>1250.498577366185</v>
      </c>
      <c r="D14" s="88">
        <f t="shared" si="1"/>
        <v>0.7452822653854698</v>
      </c>
      <c r="E14" s="67">
        <f>'CN22a'!B9</f>
        <v>427.3872860783324</v>
      </c>
      <c r="F14" s="272">
        <f t="shared" si="2"/>
        <v>0.2547177346145302</v>
      </c>
      <c r="G14" s="88">
        <f t="shared" si="3"/>
        <v>0.4452357602573772</v>
      </c>
      <c r="H14" s="207">
        <f>'CN21a'!$Q9</f>
        <v>0.4847321734005723</v>
      </c>
      <c r="I14" s="61">
        <f>'CN22a'!$S9</f>
        <v>0.3296726397447556</v>
      </c>
      <c r="J14" s="341">
        <f t="shared" si="4"/>
        <v>0.3437702861088111</v>
      </c>
      <c r="K14" s="207">
        <f>1-('CN21a'!P9+(1-'CN23a'!M10)*'CN21a'!Z9*'CN21a'!G9)/'CN21a'!B9</f>
        <v>0.348588488167318</v>
      </c>
      <c r="L14" s="328">
        <f>'CN22a'!$S9</f>
        <v>0.3296726397447556</v>
      </c>
      <c r="M14" s="47">
        <f>B14/'CN1'!B8</f>
        <v>1.0104386152583702</v>
      </c>
      <c r="N14" s="27"/>
      <c r="O14" s="326"/>
    </row>
    <row r="15" spans="1:15" ht="19.5" customHeight="1">
      <c r="A15" s="9">
        <v>2008</v>
      </c>
      <c r="B15" s="573">
        <f t="shared" si="0"/>
        <v>1706.4565720889987</v>
      </c>
      <c r="C15" s="64">
        <f>'CN21a'!B10</f>
        <v>1284.8437933185908</v>
      </c>
      <c r="D15" s="88">
        <f t="shared" si="1"/>
        <v>0.7529308476603769</v>
      </c>
      <c r="E15" s="67">
        <f>'CN22a'!B10</f>
        <v>421.6127787704078</v>
      </c>
      <c r="F15" s="272">
        <f t="shared" si="2"/>
        <v>0.24706915233962307</v>
      </c>
      <c r="G15" s="88">
        <f t="shared" si="3"/>
        <v>0.4469723070269445</v>
      </c>
      <c r="H15" s="207">
        <f>'CN21a'!$Q10</f>
        <v>0.4856686366782135</v>
      </c>
      <c r="I15" s="61">
        <f>'CN22a'!$S10</f>
        <v>0.3290471835958122</v>
      </c>
      <c r="J15" s="341">
        <f t="shared" si="4"/>
        <v>0.34414031396264394</v>
      </c>
      <c r="K15" s="207">
        <f>1-('CN21a'!P10+(1-'CN23a'!M11)*'CN21a'!Z10*'CN21a'!G10)/'CN21a'!B10</f>
        <v>0.3490930223520957</v>
      </c>
      <c r="L15" s="328">
        <f>'CN22a'!$S10</f>
        <v>0.3290471835958122</v>
      </c>
      <c r="M15" s="47">
        <f>B15/'CN1'!B9</f>
        <v>1.006963996854226</v>
      </c>
      <c r="N15" s="27"/>
      <c r="O15" s="326"/>
    </row>
    <row r="16" spans="1:15" ht="19.5" customHeight="1">
      <c r="A16" s="9">
        <v>2009</v>
      </c>
      <c r="B16" s="573">
        <f t="shared" si="0"/>
        <v>1651.926699215218</v>
      </c>
      <c r="C16" s="64">
        <f>'CN21a'!B11</f>
        <v>1273.7259840830893</v>
      </c>
      <c r="D16" s="88">
        <f t="shared" si="1"/>
        <v>0.7710547839006412</v>
      </c>
      <c r="E16" s="67">
        <f>'CN22a'!B11</f>
        <v>378.20071513212866</v>
      </c>
      <c r="F16" s="272">
        <f t="shared" si="2"/>
        <v>0.22894521609935886</v>
      </c>
      <c r="G16" s="88">
        <f t="shared" si="3"/>
        <v>0.43475292858216463</v>
      </c>
      <c r="H16" s="207">
        <f>'CN21a'!$Q11</f>
        <v>0.482981329570328</v>
      </c>
      <c r="I16" s="61">
        <f>'CN22a'!$S11</f>
        <v>0.2723265632910753</v>
      </c>
      <c r="J16" s="341">
        <f t="shared" si="4"/>
        <v>0.3262888750178266</v>
      </c>
      <c r="K16" s="207">
        <f>1-('CN21a'!P11+(1-'CN23a'!M12)*'CN21a'!Z11*'CN21a'!G11)/'CN21a'!B11</f>
        <v>0.34231161863794013</v>
      </c>
      <c r="L16" s="328">
        <f>'CN22a'!$S11</f>
        <v>0.2723265632910753</v>
      </c>
      <c r="M16" s="47">
        <f>B16/'CN1'!B10</f>
        <v>1.004173522571636</v>
      </c>
      <c r="N16" s="27"/>
      <c r="O16" s="326"/>
    </row>
    <row r="17" spans="1:15" ht="19.5" customHeight="1" thickBot="1">
      <c r="A17" s="10">
        <v>2010</v>
      </c>
      <c r="B17" s="255">
        <f t="shared" si="0"/>
        <v>1691.8236883927157</v>
      </c>
      <c r="C17" s="203">
        <f>'CN21a'!B12</f>
        <v>1290.147141251592</v>
      </c>
      <c r="D17" s="90">
        <f t="shared" si="1"/>
        <v>0.7625777733832723</v>
      </c>
      <c r="E17" s="256">
        <f>'CN22a'!B12</f>
        <v>401.67654714112365</v>
      </c>
      <c r="F17" s="266">
        <f t="shared" si="2"/>
        <v>0.23742222661672782</v>
      </c>
      <c r="G17" s="90">
        <f t="shared" si="3"/>
        <v>0.4369865486540773</v>
      </c>
      <c r="H17" s="231">
        <f>'CN21a'!$Q12</f>
        <v>0.4821399725711585</v>
      </c>
      <c r="I17" s="89">
        <f>'CN22a'!$S12</f>
        <v>0.29195801462847326</v>
      </c>
      <c r="J17" s="342">
        <f t="shared" si="4"/>
        <v>0.3295664334705426</v>
      </c>
      <c r="K17" s="231">
        <f>1-('CN21a'!P12+(1-'CN23a'!M13)*'CN21a'!Z12*'CN21a'!G12)/'CN21a'!B12</f>
        <v>0.34127550086363434</v>
      </c>
      <c r="L17" s="329">
        <f>'CN22a'!$S12</f>
        <v>0.29195801462847326</v>
      </c>
      <c r="M17" s="188">
        <f>B17/'CN1'!B11</f>
        <v>1.0072733712998925</v>
      </c>
      <c r="N17" s="8"/>
      <c r="O17" s="326"/>
    </row>
    <row r="18" spans="1:15" ht="19.5" customHeight="1" thickTop="1">
      <c r="A18" s="396">
        <v>2011</v>
      </c>
      <c r="B18" s="498">
        <f>C18+E18</f>
        <v>1746.6190675478013</v>
      </c>
      <c r="C18" s="486">
        <f>'CN21a'!B13</f>
        <v>1315.4079935938103</v>
      </c>
      <c r="D18" s="494">
        <f>C18/B18</f>
        <v>0.753116703025922</v>
      </c>
      <c r="E18" s="495">
        <f>'CN22a'!B13</f>
        <v>431.21107395399093</v>
      </c>
      <c r="F18" s="541">
        <f>E18/B18</f>
        <v>0.24688329697407796</v>
      </c>
      <c r="G18" s="494">
        <f>H18*$D18+I18*$F18</f>
        <v>0.441702415345785</v>
      </c>
      <c r="H18" s="538">
        <f>'CN21a'!$Q13</f>
        <v>0.4847999615637987</v>
      </c>
      <c r="I18" s="539">
        <f>'CN22a'!$S13</f>
        <v>0.31023348928220573</v>
      </c>
      <c r="J18" s="552">
        <f>K18*$D18+L18*$F18</f>
        <v>0.33535273078418476</v>
      </c>
      <c r="K18" s="538">
        <f>1-('CN21a'!P13+(1-'CN23a'!M14)*'CN21a'!Z13*'CN21a'!G13)/'CN21a'!B13</f>
        <v>0.34358720644324237</v>
      </c>
      <c r="L18" s="553">
        <f>'CN22a'!$S13</f>
        <v>0.31023348928220573</v>
      </c>
      <c r="M18" s="453">
        <f>B18/'CN1'!B12</f>
        <v>1.0096090239097608</v>
      </c>
      <c r="N18" s="8"/>
      <c r="O18" s="326"/>
    </row>
    <row r="19" spans="1:15" ht="19.5" customHeight="1" thickBot="1">
      <c r="A19" s="10">
        <v>2012</v>
      </c>
      <c r="B19" s="255">
        <f>C19+E19</f>
        <v>1799.017639574235</v>
      </c>
      <c r="C19" s="203">
        <f>'CN21a'!B14</f>
        <v>1354.8702334016243</v>
      </c>
      <c r="D19" s="90">
        <f>C19/B19</f>
        <v>0.7531167030259219</v>
      </c>
      <c r="E19" s="256">
        <f>'CN22a'!B14</f>
        <v>444.14740617261066</v>
      </c>
      <c r="F19" s="266">
        <f>E19/B19</f>
        <v>0.246883296974078</v>
      </c>
      <c r="G19" s="90">
        <f>H19*$D19+I19*$F19</f>
        <v>0.44170241534578514</v>
      </c>
      <c r="H19" s="231">
        <f>'CN21a'!$Q14</f>
        <v>0.4847999615637989</v>
      </c>
      <c r="I19" s="89">
        <f>'CN22a'!$S14</f>
        <v>0.31023348928220573</v>
      </c>
      <c r="J19" s="342">
        <f>K19*$D19+L19*$F19</f>
        <v>0.3353527307841848</v>
      </c>
      <c r="K19" s="231">
        <f>1-('CN21a'!P14+(1-'CN23a'!M15)*'CN21a'!Z14*'CN21a'!G14)/'CN21a'!B14</f>
        <v>0.3435872064432425</v>
      </c>
      <c r="L19" s="329">
        <f>'CN22a'!$S14</f>
        <v>0.31023348928220573</v>
      </c>
      <c r="M19" s="188">
        <f>B19/'CN1'!B13</f>
        <v>1.0096090239097606</v>
      </c>
      <c r="N19" s="8"/>
      <c r="O19" s="326"/>
    </row>
    <row r="20" spans="3:14" ht="14.25" thickBot="1" thickTop="1">
      <c r="C20" s="12"/>
      <c r="D20" s="12"/>
      <c r="E20" s="12"/>
      <c r="F20" s="12"/>
      <c r="G20" s="12"/>
      <c r="H20" s="12"/>
      <c r="I20" s="12"/>
      <c r="J20" s="12"/>
      <c r="K20" s="12"/>
      <c r="L20" s="12"/>
      <c r="M20" s="12"/>
      <c r="N20" s="8"/>
    </row>
    <row r="21" spans="1:14" ht="14.25" thickBot="1" thickTop="1">
      <c r="A21" s="730" t="s">
        <v>3</v>
      </c>
      <c r="B21" s="731"/>
      <c r="C21" s="732"/>
      <c r="D21" s="732"/>
      <c r="E21" s="732"/>
      <c r="F21" s="732"/>
      <c r="G21" s="732"/>
      <c r="H21" s="732"/>
      <c r="I21" s="732"/>
      <c r="J21" s="732"/>
      <c r="K21" s="732"/>
      <c r="L21" s="732"/>
      <c r="M21" s="733"/>
      <c r="N21" s="8"/>
    </row>
    <row r="22" spans="1:14" ht="14.25" thickBot="1" thickTop="1">
      <c r="A22" s="734"/>
      <c r="B22" s="732"/>
      <c r="C22" s="732"/>
      <c r="D22" s="732"/>
      <c r="E22" s="732"/>
      <c r="F22" s="732"/>
      <c r="G22" s="732"/>
      <c r="H22" s="732"/>
      <c r="I22" s="732"/>
      <c r="J22" s="732"/>
      <c r="K22" s="732"/>
      <c r="L22" s="732"/>
      <c r="M22" s="733"/>
      <c r="N22" s="8"/>
    </row>
    <row r="23" spans="1:14" ht="14.25" thickBot="1" thickTop="1">
      <c r="A23" s="736" t="s">
        <v>95</v>
      </c>
      <c r="B23" s="737"/>
      <c r="C23" s="732"/>
      <c r="D23" s="732"/>
      <c r="E23" s="732"/>
      <c r="F23" s="732"/>
      <c r="G23" s="732"/>
      <c r="H23" s="732"/>
      <c r="I23" s="732"/>
      <c r="J23" s="732"/>
      <c r="K23" s="732"/>
      <c r="L23" s="732"/>
      <c r="M23" s="733"/>
      <c r="N23" s="8"/>
    </row>
    <row r="24" spans="1:14" ht="14.25" thickBot="1" thickTop="1">
      <c r="A24" s="734"/>
      <c r="B24" s="732"/>
      <c r="C24" s="732"/>
      <c r="D24" s="732"/>
      <c r="E24" s="732"/>
      <c r="F24" s="732"/>
      <c r="G24" s="732"/>
      <c r="H24" s="732"/>
      <c r="I24" s="732"/>
      <c r="J24" s="732"/>
      <c r="K24" s="732"/>
      <c r="L24" s="732"/>
      <c r="M24" s="733"/>
      <c r="N24" s="8"/>
    </row>
    <row r="25" spans="1:14" ht="13.5" thickTop="1">
      <c r="A25" s="28"/>
      <c r="B25" s="28"/>
      <c r="C25" s="12"/>
      <c r="D25" s="12"/>
      <c r="E25" s="12"/>
      <c r="F25" s="12"/>
      <c r="G25" s="12"/>
      <c r="H25" s="12"/>
      <c r="I25" s="12"/>
      <c r="J25" s="12"/>
      <c r="K25" s="12"/>
      <c r="L25" s="12"/>
      <c r="M25" s="12"/>
      <c r="N25" s="8"/>
    </row>
    <row r="26" spans="1:14" ht="12.75">
      <c r="A26" s="28"/>
      <c r="B26" s="28"/>
      <c r="C26" s="12"/>
      <c r="D26" s="12"/>
      <c r="E26" s="12"/>
      <c r="F26" s="12"/>
      <c r="G26" s="12"/>
      <c r="H26" s="12"/>
      <c r="I26" s="12"/>
      <c r="J26" s="12"/>
      <c r="K26" s="12"/>
      <c r="L26" s="12"/>
      <c r="M26" s="12"/>
      <c r="N26" s="8"/>
    </row>
    <row r="27" spans="1:14" ht="12.75">
      <c r="A27" s="28"/>
      <c r="B27" s="28"/>
      <c r="C27" s="12"/>
      <c r="D27" s="12"/>
      <c r="E27" s="12"/>
      <c r="F27" s="12"/>
      <c r="G27" s="12"/>
      <c r="H27" s="12"/>
      <c r="I27" s="12"/>
      <c r="J27" s="12"/>
      <c r="K27" s="12"/>
      <c r="L27" s="12"/>
      <c r="M27" s="12"/>
      <c r="N27" s="8"/>
    </row>
    <row r="28" spans="3:14" ht="12.75">
      <c r="C28" s="12"/>
      <c r="D28" s="12"/>
      <c r="E28" s="12"/>
      <c r="F28" s="12"/>
      <c r="G28" s="12"/>
      <c r="H28" s="12"/>
      <c r="I28" s="12"/>
      <c r="J28" s="12"/>
      <c r="K28" s="12"/>
      <c r="L28" s="12"/>
      <c r="M28" s="12"/>
      <c r="N28" s="8"/>
    </row>
    <row r="29" spans="3:14" ht="12.75">
      <c r="C29" s="12"/>
      <c r="D29" s="12"/>
      <c r="E29" s="12"/>
      <c r="F29" s="12"/>
      <c r="G29" s="12"/>
      <c r="H29" s="12"/>
      <c r="I29" s="12"/>
      <c r="J29" s="12"/>
      <c r="K29" s="12"/>
      <c r="L29" s="12"/>
      <c r="M29" s="12"/>
      <c r="N29" s="8"/>
    </row>
    <row r="30" spans="3:14" ht="12.75">
      <c r="C30" s="12"/>
      <c r="D30" s="12"/>
      <c r="E30" s="12"/>
      <c r="F30" s="12"/>
      <c r="G30" s="12"/>
      <c r="H30" s="12"/>
      <c r="I30" s="12"/>
      <c r="J30" s="12"/>
      <c r="K30" s="12"/>
      <c r="L30" s="12"/>
      <c r="M30" s="12"/>
      <c r="N30" s="8"/>
    </row>
    <row r="31" spans="3:14" ht="12.75">
      <c r="C31" s="12"/>
      <c r="D31" s="12"/>
      <c r="E31" s="12"/>
      <c r="F31" s="12"/>
      <c r="G31" s="12"/>
      <c r="H31" s="12"/>
      <c r="I31" s="12"/>
      <c r="J31" s="12"/>
      <c r="K31" s="12"/>
      <c r="L31" s="12"/>
      <c r="M31" s="12"/>
      <c r="N31" s="8"/>
    </row>
    <row r="32" spans="3:14" ht="12.75">
      <c r="C32" s="12"/>
      <c r="D32" s="12"/>
      <c r="E32" s="12"/>
      <c r="F32" s="12"/>
      <c r="G32" s="12"/>
      <c r="H32" s="12"/>
      <c r="I32" s="12"/>
      <c r="J32" s="12"/>
      <c r="K32" s="12"/>
      <c r="L32" s="12"/>
      <c r="M32" s="12"/>
      <c r="N32" s="8"/>
    </row>
    <row r="33" spans="3:14" ht="12.75">
      <c r="C33" s="12"/>
      <c r="D33" s="12"/>
      <c r="E33" s="12"/>
      <c r="F33" s="12"/>
      <c r="G33" s="12"/>
      <c r="H33" s="12"/>
      <c r="I33" s="12"/>
      <c r="J33" s="12"/>
      <c r="K33" s="12"/>
      <c r="L33" s="12"/>
      <c r="M33" s="12"/>
      <c r="N33" s="8"/>
    </row>
    <row r="34" spans="3:14" ht="12.75">
      <c r="C34" s="12"/>
      <c r="D34" s="12"/>
      <c r="E34" s="12"/>
      <c r="F34" s="12"/>
      <c r="G34" s="12"/>
      <c r="H34" s="12"/>
      <c r="I34" s="12"/>
      <c r="J34" s="12"/>
      <c r="K34" s="12"/>
      <c r="L34" s="12"/>
      <c r="M34" s="12"/>
      <c r="N34" s="8"/>
    </row>
    <row r="35" spans="3:14" ht="12.75">
      <c r="C35" s="12"/>
      <c r="D35" s="12"/>
      <c r="E35" s="12"/>
      <c r="F35" s="12"/>
      <c r="G35" s="12"/>
      <c r="H35" s="12"/>
      <c r="I35" s="12"/>
      <c r="J35" s="12"/>
      <c r="K35" s="12"/>
      <c r="L35" s="12"/>
      <c r="M35" s="12"/>
      <c r="N35" s="8"/>
    </row>
    <row r="36" spans="3:14" ht="12.75">
      <c r="C36" s="12"/>
      <c r="D36" s="12"/>
      <c r="E36" s="12"/>
      <c r="F36" s="12"/>
      <c r="G36" s="12"/>
      <c r="H36" s="12"/>
      <c r="I36" s="12"/>
      <c r="J36" s="12"/>
      <c r="K36" s="12"/>
      <c r="L36" s="12"/>
      <c r="M36" s="12"/>
      <c r="N36" s="8"/>
    </row>
    <row r="37" spans="3:14" ht="12.75">
      <c r="C37" s="12"/>
      <c r="D37" s="12"/>
      <c r="E37" s="12"/>
      <c r="F37" s="12"/>
      <c r="G37" s="12"/>
      <c r="H37" s="12"/>
      <c r="I37" s="12"/>
      <c r="J37" s="12"/>
      <c r="K37" s="12"/>
      <c r="L37" s="12"/>
      <c r="M37" s="12"/>
      <c r="N37" s="12"/>
    </row>
    <row r="38" spans="3:14" ht="12.75">
      <c r="C38" s="12"/>
      <c r="D38" s="12"/>
      <c r="E38" s="12"/>
      <c r="F38" s="12"/>
      <c r="G38" s="12"/>
      <c r="H38" s="12"/>
      <c r="I38" s="12"/>
      <c r="J38" s="12"/>
      <c r="K38" s="12"/>
      <c r="L38" s="12"/>
      <c r="M38" s="12"/>
      <c r="N38" s="12"/>
    </row>
    <row r="39" spans="3:14" ht="12.75">
      <c r="C39" s="12"/>
      <c r="D39" s="12"/>
      <c r="E39" s="12"/>
      <c r="F39" s="12"/>
      <c r="G39" s="12"/>
      <c r="H39" s="12"/>
      <c r="I39" s="12"/>
      <c r="J39" s="12"/>
      <c r="K39" s="12"/>
      <c r="L39" s="12"/>
      <c r="M39" s="12"/>
      <c r="N39" s="12"/>
    </row>
    <row r="40" spans="3:14" ht="12.75">
      <c r="C40" s="12"/>
      <c r="D40" s="12"/>
      <c r="E40" s="12"/>
      <c r="F40" s="12"/>
      <c r="G40" s="12"/>
      <c r="H40" s="12"/>
      <c r="I40" s="12"/>
      <c r="J40" s="12"/>
      <c r="K40" s="12"/>
      <c r="L40" s="12"/>
      <c r="M40" s="12"/>
      <c r="N40" s="12"/>
    </row>
    <row r="41" spans="3:14" ht="12.75">
      <c r="C41" s="12"/>
      <c r="D41" s="12"/>
      <c r="E41" s="12"/>
      <c r="F41" s="12"/>
      <c r="G41" s="12"/>
      <c r="H41" s="12"/>
      <c r="I41" s="12"/>
      <c r="J41" s="12"/>
      <c r="K41" s="12"/>
      <c r="L41" s="12"/>
      <c r="M41" s="12"/>
      <c r="N41" s="12"/>
    </row>
    <row r="42" spans="3:14" ht="12.75">
      <c r="C42" s="12"/>
      <c r="D42" s="12"/>
      <c r="E42" s="12"/>
      <c r="F42" s="12"/>
      <c r="G42" s="12"/>
      <c r="H42" s="12"/>
      <c r="I42" s="12"/>
      <c r="J42" s="12"/>
      <c r="K42" s="12"/>
      <c r="L42" s="12"/>
      <c r="M42" s="12"/>
      <c r="N42" s="12"/>
    </row>
    <row r="43" spans="3:14" ht="12.75">
      <c r="C43" s="12"/>
      <c r="D43" s="12"/>
      <c r="E43" s="12"/>
      <c r="F43" s="12"/>
      <c r="G43" s="12"/>
      <c r="H43" s="12"/>
      <c r="I43" s="12"/>
      <c r="J43" s="12"/>
      <c r="K43" s="12"/>
      <c r="L43" s="12"/>
      <c r="M43" s="12"/>
      <c r="N43" s="12"/>
    </row>
    <row r="44" spans="3:14" ht="12.75">
      <c r="C44" s="12"/>
      <c r="D44" s="12"/>
      <c r="E44" s="12"/>
      <c r="F44" s="12"/>
      <c r="G44" s="12"/>
      <c r="H44" s="12"/>
      <c r="I44" s="12"/>
      <c r="J44" s="12"/>
      <c r="K44" s="12"/>
      <c r="L44" s="12"/>
      <c r="M44" s="12"/>
      <c r="N44" s="12"/>
    </row>
    <row r="45" spans="3:14" ht="12.75">
      <c r="C45" s="12"/>
      <c r="D45" s="12"/>
      <c r="E45" s="12"/>
      <c r="F45" s="12"/>
      <c r="G45" s="12"/>
      <c r="H45" s="12"/>
      <c r="I45" s="12"/>
      <c r="J45" s="12"/>
      <c r="K45" s="12"/>
      <c r="L45" s="12"/>
      <c r="M45" s="12"/>
      <c r="N45" s="12"/>
    </row>
    <row r="46" spans="3:14" ht="12.75">
      <c r="C46" s="12"/>
      <c r="D46" s="12"/>
      <c r="E46" s="12"/>
      <c r="F46" s="12"/>
      <c r="G46" s="12"/>
      <c r="H46" s="12"/>
      <c r="I46" s="12"/>
      <c r="J46" s="12"/>
      <c r="K46" s="12"/>
      <c r="L46" s="12"/>
      <c r="M46" s="12"/>
      <c r="N46" s="12"/>
    </row>
    <row r="47" spans="3:14" ht="12.75">
      <c r="C47" s="12"/>
      <c r="D47" s="12"/>
      <c r="E47" s="12"/>
      <c r="F47" s="12"/>
      <c r="G47" s="12"/>
      <c r="H47" s="12"/>
      <c r="I47" s="12"/>
      <c r="J47" s="12"/>
      <c r="K47" s="12"/>
      <c r="L47" s="12"/>
      <c r="M47" s="12"/>
      <c r="N47" s="12"/>
    </row>
    <row r="48" spans="3:14" ht="12.75">
      <c r="C48" s="12"/>
      <c r="D48" s="12"/>
      <c r="E48" s="12"/>
      <c r="F48" s="12"/>
      <c r="G48" s="12"/>
      <c r="H48" s="12"/>
      <c r="I48" s="12"/>
      <c r="J48" s="12"/>
      <c r="K48" s="12"/>
      <c r="L48" s="12"/>
      <c r="M48" s="12"/>
      <c r="N48" s="12"/>
    </row>
    <row r="49" spans="3:14" ht="12.75">
      <c r="C49" s="12"/>
      <c r="D49" s="12"/>
      <c r="E49" s="12"/>
      <c r="F49" s="12"/>
      <c r="G49" s="12"/>
      <c r="H49" s="12"/>
      <c r="I49" s="12"/>
      <c r="J49" s="12"/>
      <c r="K49" s="12"/>
      <c r="L49" s="12"/>
      <c r="M49" s="12"/>
      <c r="N49" s="12"/>
    </row>
    <row r="50" spans="3:14" ht="12.75">
      <c r="C50" s="12"/>
      <c r="D50" s="12"/>
      <c r="E50" s="12"/>
      <c r="F50" s="12"/>
      <c r="G50" s="12"/>
      <c r="H50" s="12"/>
      <c r="I50" s="12"/>
      <c r="J50" s="12"/>
      <c r="K50" s="12"/>
      <c r="L50" s="12"/>
      <c r="M50" s="12"/>
      <c r="N50" s="12"/>
    </row>
    <row r="51" spans="3:14" ht="12.75">
      <c r="C51" s="12"/>
      <c r="D51" s="12"/>
      <c r="E51" s="12"/>
      <c r="F51" s="12"/>
      <c r="G51" s="12"/>
      <c r="H51" s="12"/>
      <c r="I51" s="12"/>
      <c r="J51" s="12"/>
      <c r="K51" s="12"/>
      <c r="L51" s="12"/>
      <c r="M51" s="12"/>
      <c r="N51" s="12"/>
    </row>
    <row r="52" spans="3:14" ht="12.75">
      <c r="C52" s="12"/>
      <c r="D52" s="12"/>
      <c r="E52" s="12"/>
      <c r="F52" s="12"/>
      <c r="G52" s="12"/>
      <c r="H52" s="12"/>
      <c r="I52" s="12"/>
      <c r="J52" s="12"/>
      <c r="K52" s="12"/>
      <c r="L52" s="12"/>
      <c r="M52" s="12"/>
      <c r="N52" s="12"/>
    </row>
    <row r="53" spans="3:14" ht="12.75">
      <c r="C53" s="12"/>
      <c r="D53" s="12"/>
      <c r="E53" s="12"/>
      <c r="F53" s="12"/>
      <c r="G53" s="12"/>
      <c r="H53" s="12"/>
      <c r="I53" s="12"/>
      <c r="J53" s="12"/>
      <c r="K53" s="12"/>
      <c r="L53" s="12"/>
      <c r="M53" s="12"/>
      <c r="N53" s="12"/>
    </row>
    <row r="54" spans="3:14" ht="12.75">
      <c r="C54" s="12"/>
      <c r="D54" s="12"/>
      <c r="E54" s="12"/>
      <c r="F54" s="12"/>
      <c r="G54" s="12"/>
      <c r="H54" s="12"/>
      <c r="I54" s="12"/>
      <c r="J54" s="12"/>
      <c r="K54" s="12"/>
      <c r="L54" s="12"/>
      <c r="M54" s="12"/>
      <c r="N54" s="12"/>
    </row>
    <row r="55" spans="3:14" ht="12.75">
      <c r="C55" s="12"/>
      <c r="D55" s="12"/>
      <c r="E55" s="12"/>
      <c r="F55" s="12"/>
      <c r="G55" s="12"/>
      <c r="H55" s="12"/>
      <c r="I55" s="12"/>
      <c r="J55" s="12"/>
      <c r="K55" s="12"/>
      <c r="L55" s="12"/>
      <c r="M55" s="12"/>
      <c r="N55" s="12"/>
    </row>
    <row r="56" spans="3:14" ht="12.75">
      <c r="C56" s="12"/>
      <c r="D56" s="12"/>
      <c r="E56" s="12"/>
      <c r="F56" s="12"/>
      <c r="G56" s="12"/>
      <c r="H56" s="12"/>
      <c r="I56" s="12"/>
      <c r="J56" s="12"/>
      <c r="K56" s="12"/>
      <c r="L56" s="12"/>
      <c r="M56" s="12"/>
      <c r="N56" s="12"/>
    </row>
    <row r="57" spans="3:14" ht="12.75">
      <c r="C57" s="12"/>
      <c r="D57" s="12"/>
      <c r="E57" s="12"/>
      <c r="F57" s="12"/>
      <c r="G57" s="12"/>
      <c r="H57" s="12"/>
      <c r="I57" s="12"/>
      <c r="J57" s="12"/>
      <c r="K57" s="12"/>
      <c r="L57" s="12"/>
      <c r="M57" s="12"/>
      <c r="N57" s="12"/>
    </row>
    <row r="58" spans="3:14" ht="12.75">
      <c r="C58" s="12"/>
      <c r="D58" s="12"/>
      <c r="E58" s="12"/>
      <c r="F58" s="12"/>
      <c r="G58" s="12"/>
      <c r="H58" s="12"/>
      <c r="I58" s="12"/>
      <c r="J58" s="12"/>
      <c r="K58" s="12"/>
      <c r="L58" s="12"/>
      <c r="M58" s="12"/>
      <c r="N58" s="12"/>
    </row>
    <row r="59" spans="3:14" ht="12.75">
      <c r="C59" s="12"/>
      <c r="D59" s="12"/>
      <c r="E59" s="12"/>
      <c r="F59" s="12"/>
      <c r="G59" s="12"/>
      <c r="H59" s="12"/>
      <c r="I59" s="12"/>
      <c r="J59" s="12"/>
      <c r="K59" s="12"/>
      <c r="L59" s="12"/>
      <c r="M59" s="12"/>
      <c r="N59" s="12"/>
    </row>
    <row r="60" spans="3:14" ht="12.75">
      <c r="C60" s="12"/>
      <c r="D60" s="12"/>
      <c r="E60" s="12"/>
      <c r="F60" s="12"/>
      <c r="G60" s="12"/>
      <c r="H60" s="12"/>
      <c r="I60" s="12"/>
      <c r="J60" s="12"/>
      <c r="K60" s="12"/>
      <c r="L60" s="12"/>
      <c r="M60" s="12"/>
      <c r="N60" s="12"/>
    </row>
    <row r="61" spans="3:14" ht="12.75">
      <c r="C61" s="12"/>
      <c r="D61" s="12"/>
      <c r="E61" s="12"/>
      <c r="F61" s="12"/>
      <c r="G61" s="12"/>
      <c r="H61" s="12"/>
      <c r="I61" s="12"/>
      <c r="J61" s="12"/>
      <c r="K61" s="12"/>
      <c r="L61" s="12"/>
      <c r="M61" s="12"/>
      <c r="N61" s="12"/>
    </row>
    <row r="62" spans="3:14" ht="12.75">
      <c r="C62" s="12"/>
      <c r="D62" s="12"/>
      <c r="E62" s="12"/>
      <c r="F62" s="12"/>
      <c r="G62" s="12"/>
      <c r="H62" s="12"/>
      <c r="I62" s="12"/>
      <c r="J62" s="12"/>
      <c r="K62" s="12"/>
      <c r="L62" s="12"/>
      <c r="M62" s="12"/>
      <c r="N62" s="12"/>
    </row>
    <row r="63" spans="3:14" ht="12.75">
      <c r="C63" s="12"/>
      <c r="D63" s="12"/>
      <c r="E63" s="12"/>
      <c r="F63" s="12"/>
      <c r="G63" s="12"/>
      <c r="H63" s="12"/>
      <c r="I63" s="12"/>
      <c r="J63" s="12"/>
      <c r="K63" s="12"/>
      <c r="L63" s="12"/>
      <c r="M63" s="12"/>
      <c r="N63" s="12"/>
    </row>
    <row r="64" spans="3:14" ht="12.75">
      <c r="C64" s="12"/>
      <c r="D64" s="12"/>
      <c r="E64" s="12"/>
      <c r="F64" s="12"/>
      <c r="G64" s="12"/>
      <c r="H64" s="12"/>
      <c r="I64" s="12"/>
      <c r="J64" s="12"/>
      <c r="K64" s="12"/>
      <c r="L64" s="12"/>
      <c r="M64" s="12"/>
      <c r="N64" s="12"/>
    </row>
    <row r="65" spans="3:14" ht="12.75">
      <c r="C65" s="12"/>
      <c r="D65" s="12"/>
      <c r="E65" s="12"/>
      <c r="F65" s="12"/>
      <c r="G65" s="12"/>
      <c r="H65" s="12"/>
      <c r="I65" s="12"/>
      <c r="J65" s="12"/>
      <c r="K65" s="12"/>
      <c r="L65" s="12"/>
      <c r="M65" s="12"/>
      <c r="N65" s="12"/>
    </row>
    <row r="66" spans="3:14" ht="12.75">
      <c r="C66" s="12"/>
      <c r="D66" s="12"/>
      <c r="E66" s="12"/>
      <c r="F66" s="12"/>
      <c r="G66" s="12"/>
      <c r="H66" s="12"/>
      <c r="I66" s="12"/>
      <c r="J66" s="12"/>
      <c r="K66" s="12"/>
      <c r="L66" s="12"/>
      <c r="M66" s="12"/>
      <c r="N66" s="12"/>
    </row>
    <row r="67" spans="3:14" ht="12.75">
      <c r="C67" s="12"/>
      <c r="D67" s="12"/>
      <c r="E67" s="12"/>
      <c r="F67" s="12"/>
      <c r="G67" s="12"/>
      <c r="H67" s="12"/>
      <c r="I67" s="12"/>
      <c r="J67" s="12"/>
      <c r="K67" s="12"/>
      <c r="L67" s="12"/>
      <c r="M67" s="12"/>
      <c r="N67" s="12"/>
    </row>
    <row r="68" spans="3:14" ht="12.75">
      <c r="C68" s="12"/>
      <c r="D68" s="12"/>
      <c r="E68" s="12"/>
      <c r="F68" s="12"/>
      <c r="G68" s="12"/>
      <c r="H68" s="12"/>
      <c r="I68" s="12"/>
      <c r="J68" s="12"/>
      <c r="K68" s="12"/>
      <c r="L68" s="12"/>
      <c r="M68" s="12"/>
      <c r="N68" s="12"/>
    </row>
    <row r="69" spans="3:14" ht="12.75">
      <c r="C69" s="12"/>
      <c r="D69" s="12"/>
      <c r="E69" s="12"/>
      <c r="F69" s="12"/>
      <c r="G69" s="12"/>
      <c r="H69" s="12"/>
      <c r="I69" s="12"/>
      <c r="J69" s="12"/>
      <c r="K69" s="12"/>
      <c r="L69" s="12"/>
      <c r="M69" s="12"/>
      <c r="N69" s="12"/>
    </row>
    <row r="70" spans="3:14" ht="12.75">
      <c r="C70" s="12"/>
      <c r="D70" s="12"/>
      <c r="E70" s="12"/>
      <c r="F70" s="12"/>
      <c r="G70" s="12"/>
      <c r="H70" s="12"/>
      <c r="I70" s="12"/>
      <c r="J70" s="12"/>
      <c r="K70" s="12"/>
      <c r="L70" s="12"/>
      <c r="M70" s="12"/>
      <c r="N70" s="12"/>
    </row>
    <row r="71" spans="3:14" ht="12.75">
      <c r="C71" s="12"/>
      <c r="D71" s="12"/>
      <c r="E71" s="12"/>
      <c r="F71" s="12"/>
      <c r="G71" s="12"/>
      <c r="H71" s="12"/>
      <c r="I71" s="12"/>
      <c r="J71" s="12"/>
      <c r="K71" s="12"/>
      <c r="L71" s="12"/>
      <c r="M71" s="12"/>
      <c r="N71" s="12"/>
    </row>
    <row r="72" spans="3:14" ht="12.75">
      <c r="C72" s="12"/>
      <c r="D72" s="12"/>
      <c r="E72" s="12"/>
      <c r="F72" s="12"/>
      <c r="G72" s="12"/>
      <c r="H72" s="12"/>
      <c r="I72" s="12"/>
      <c r="J72" s="12"/>
      <c r="K72" s="12"/>
      <c r="L72" s="12"/>
      <c r="M72" s="12"/>
      <c r="N72" s="12"/>
    </row>
    <row r="73" spans="3:14" ht="12.75">
      <c r="C73" s="12"/>
      <c r="D73" s="12"/>
      <c r="E73" s="12"/>
      <c r="F73" s="12"/>
      <c r="G73" s="12"/>
      <c r="H73" s="12"/>
      <c r="I73" s="12"/>
      <c r="J73" s="12"/>
      <c r="K73" s="12"/>
      <c r="L73" s="12"/>
      <c r="M73" s="12"/>
      <c r="N73" s="12"/>
    </row>
    <row r="74" spans="3:14" ht="12.75">
      <c r="C74" s="12"/>
      <c r="D74" s="12"/>
      <c r="E74" s="12"/>
      <c r="F74" s="12"/>
      <c r="G74" s="12"/>
      <c r="H74" s="12"/>
      <c r="I74" s="12"/>
      <c r="J74" s="12"/>
      <c r="K74" s="12"/>
      <c r="L74" s="12"/>
      <c r="M74" s="12"/>
      <c r="N74" s="12"/>
    </row>
    <row r="75" spans="3:14" ht="12.75">
      <c r="C75" s="12"/>
      <c r="D75" s="12"/>
      <c r="E75" s="12"/>
      <c r="F75" s="12"/>
      <c r="G75" s="12"/>
      <c r="H75" s="12"/>
      <c r="I75" s="12"/>
      <c r="J75" s="12"/>
      <c r="K75" s="12"/>
      <c r="L75" s="12"/>
      <c r="M75" s="12"/>
      <c r="N75" s="12"/>
    </row>
    <row r="76" spans="3:14" ht="12.75">
      <c r="C76" s="12"/>
      <c r="D76" s="12"/>
      <c r="E76" s="12"/>
      <c r="F76" s="12"/>
      <c r="G76" s="12"/>
      <c r="H76" s="12"/>
      <c r="I76" s="12"/>
      <c r="J76" s="12"/>
      <c r="K76" s="12"/>
      <c r="L76" s="12"/>
      <c r="M76" s="12"/>
      <c r="N76" s="12"/>
    </row>
    <row r="77" spans="3:14" ht="12.75">
      <c r="C77" s="12"/>
      <c r="D77" s="12"/>
      <c r="E77" s="12"/>
      <c r="F77" s="12"/>
      <c r="G77" s="12"/>
      <c r="H77" s="12"/>
      <c r="I77" s="12"/>
      <c r="J77" s="12"/>
      <c r="K77" s="12"/>
      <c r="L77" s="12"/>
      <c r="M77" s="12"/>
      <c r="N77" s="12"/>
    </row>
    <row r="78" spans="3:14" ht="12.75">
      <c r="C78" s="12"/>
      <c r="D78" s="12"/>
      <c r="E78" s="12"/>
      <c r="F78" s="12"/>
      <c r="G78" s="12"/>
      <c r="H78" s="12"/>
      <c r="I78" s="12"/>
      <c r="J78" s="12"/>
      <c r="K78" s="12"/>
      <c r="L78" s="12"/>
      <c r="M78" s="12"/>
      <c r="N78" s="12"/>
    </row>
    <row r="79" spans="3:14" ht="12.75">
      <c r="C79" s="12"/>
      <c r="D79" s="12"/>
      <c r="E79" s="12"/>
      <c r="F79" s="12"/>
      <c r="G79" s="12"/>
      <c r="H79" s="12"/>
      <c r="I79" s="12"/>
      <c r="J79" s="12"/>
      <c r="K79" s="12"/>
      <c r="L79" s="12"/>
      <c r="M79" s="12"/>
      <c r="N79" s="12"/>
    </row>
    <row r="80" spans="3:14" ht="12.75">
      <c r="C80" s="12"/>
      <c r="D80" s="12"/>
      <c r="E80" s="12"/>
      <c r="F80" s="12"/>
      <c r="G80" s="12"/>
      <c r="H80" s="12"/>
      <c r="I80" s="12"/>
      <c r="J80" s="12"/>
      <c r="K80" s="12"/>
      <c r="L80" s="12"/>
      <c r="M80" s="12"/>
      <c r="N80" s="12"/>
    </row>
    <row r="81" spans="3:14" ht="12.75">
      <c r="C81" s="12"/>
      <c r="D81" s="12"/>
      <c r="E81" s="12"/>
      <c r="F81" s="12"/>
      <c r="G81" s="12"/>
      <c r="H81" s="12"/>
      <c r="I81" s="12"/>
      <c r="J81" s="12"/>
      <c r="K81" s="12"/>
      <c r="L81" s="12"/>
      <c r="M81" s="12"/>
      <c r="N81" s="12"/>
    </row>
    <row r="82" spans="3:14" ht="12.75">
      <c r="C82" s="12"/>
      <c r="D82" s="12"/>
      <c r="E82" s="12"/>
      <c r="F82" s="12"/>
      <c r="G82" s="12"/>
      <c r="H82" s="12"/>
      <c r="I82" s="12"/>
      <c r="J82" s="12"/>
      <c r="K82" s="12"/>
      <c r="L82" s="12"/>
      <c r="M82" s="12"/>
      <c r="N82" s="12"/>
    </row>
    <row r="83" spans="3:14" ht="12.75">
      <c r="C83" s="12"/>
      <c r="D83" s="12"/>
      <c r="E83" s="12"/>
      <c r="F83" s="12"/>
      <c r="G83" s="12"/>
      <c r="H83" s="12"/>
      <c r="I83" s="12"/>
      <c r="J83" s="12"/>
      <c r="K83" s="12"/>
      <c r="L83" s="12"/>
      <c r="M83" s="12"/>
      <c r="N83" s="12"/>
    </row>
    <row r="84" spans="3:14" ht="12.75">
      <c r="C84" s="12"/>
      <c r="D84" s="12"/>
      <c r="E84" s="12"/>
      <c r="F84" s="12"/>
      <c r="G84" s="12"/>
      <c r="H84" s="12"/>
      <c r="I84" s="12"/>
      <c r="J84" s="12"/>
      <c r="K84" s="12"/>
      <c r="L84" s="12"/>
      <c r="M84" s="12"/>
      <c r="N84" s="12"/>
    </row>
    <row r="85" spans="3:14" ht="12.75">
      <c r="C85" s="12"/>
      <c r="D85" s="12"/>
      <c r="E85" s="12"/>
      <c r="F85" s="12"/>
      <c r="G85" s="12"/>
      <c r="H85" s="12"/>
      <c r="I85" s="12"/>
      <c r="J85" s="12"/>
      <c r="K85" s="12"/>
      <c r="L85" s="12"/>
      <c r="M85" s="12"/>
      <c r="N85" s="12"/>
    </row>
    <row r="86" spans="3:14" ht="12.75">
      <c r="C86" s="12"/>
      <c r="D86" s="12"/>
      <c r="E86" s="12"/>
      <c r="F86" s="12"/>
      <c r="G86" s="12"/>
      <c r="H86" s="12"/>
      <c r="I86" s="12"/>
      <c r="J86" s="12"/>
      <c r="K86" s="12"/>
      <c r="L86" s="12"/>
      <c r="M86" s="12"/>
      <c r="N86" s="12"/>
    </row>
    <row r="87" spans="3:14" ht="12.75">
      <c r="C87" s="12"/>
      <c r="D87" s="12"/>
      <c r="E87" s="12"/>
      <c r="F87" s="12"/>
      <c r="G87" s="12"/>
      <c r="H87" s="12"/>
      <c r="I87" s="12"/>
      <c r="J87" s="12"/>
      <c r="K87" s="12"/>
      <c r="L87" s="12"/>
      <c r="M87" s="12"/>
      <c r="N87" s="12"/>
    </row>
    <row r="88" spans="3:14" ht="12.75">
      <c r="C88" s="12"/>
      <c r="D88" s="12"/>
      <c r="E88" s="12"/>
      <c r="F88" s="12"/>
      <c r="G88" s="12"/>
      <c r="H88" s="12"/>
      <c r="I88" s="12"/>
      <c r="J88" s="12"/>
      <c r="K88" s="12"/>
      <c r="L88" s="12"/>
      <c r="M88" s="12"/>
      <c r="N88" s="12"/>
    </row>
    <row r="89" spans="3:14" ht="12.75">
      <c r="C89" s="12"/>
      <c r="D89" s="12"/>
      <c r="E89" s="12"/>
      <c r="F89" s="12"/>
      <c r="G89" s="12"/>
      <c r="H89" s="12"/>
      <c r="I89" s="12"/>
      <c r="J89" s="12"/>
      <c r="K89" s="12"/>
      <c r="L89" s="12"/>
      <c r="M89" s="12"/>
      <c r="N89" s="12"/>
    </row>
    <row r="90" spans="3:14" ht="12.75">
      <c r="C90" s="12"/>
      <c r="D90" s="12"/>
      <c r="E90" s="12"/>
      <c r="F90" s="12"/>
      <c r="G90" s="12"/>
      <c r="H90" s="12"/>
      <c r="I90" s="12"/>
      <c r="J90" s="12"/>
      <c r="K90" s="12"/>
      <c r="L90" s="12"/>
      <c r="M90" s="12"/>
      <c r="N90" s="12"/>
    </row>
    <row r="91" spans="3:14" ht="12.75">
      <c r="C91" s="12"/>
      <c r="D91" s="12"/>
      <c r="E91" s="12"/>
      <c r="F91" s="12"/>
      <c r="G91" s="12"/>
      <c r="H91" s="12"/>
      <c r="I91" s="12"/>
      <c r="J91" s="12"/>
      <c r="K91" s="12"/>
      <c r="L91" s="12"/>
      <c r="M91" s="12"/>
      <c r="N91" s="12"/>
    </row>
    <row r="92" spans="3:14" ht="12.75">
      <c r="C92" s="12"/>
      <c r="D92" s="12"/>
      <c r="E92" s="12"/>
      <c r="F92" s="12"/>
      <c r="G92" s="12"/>
      <c r="H92" s="12"/>
      <c r="I92" s="12"/>
      <c r="J92" s="12"/>
      <c r="K92" s="12"/>
      <c r="L92" s="12"/>
      <c r="M92" s="12"/>
      <c r="N92" s="12"/>
    </row>
    <row r="93" spans="3:14" ht="12.75">
      <c r="C93" s="12"/>
      <c r="D93" s="12"/>
      <c r="E93" s="12"/>
      <c r="F93" s="12"/>
      <c r="G93" s="12"/>
      <c r="H93" s="12"/>
      <c r="I93" s="12"/>
      <c r="J93" s="12"/>
      <c r="K93" s="12"/>
      <c r="L93" s="12"/>
      <c r="M93" s="12"/>
      <c r="N93" s="12"/>
    </row>
    <row r="94" spans="3:14" ht="12.75">
      <c r="C94" s="12"/>
      <c r="D94" s="12"/>
      <c r="E94" s="12"/>
      <c r="F94" s="12"/>
      <c r="G94" s="12"/>
      <c r="H94" s="12"/>
      <c r="I94" s="12"/>
      <c r="J94" s="12"/>
      <c r="K94" s="12"/>
      <c r="L94" s="12"/>
      <c r="M94" s="12"/>
      <c r="N94" s="12"/>
    </row>
    <row r="95" spans="3:14" ht="12.75">
      <c r="C95" s="12"/>
      <c r="D95" s="12"/>
      <c r="E95" s="12"/>
      <c r="F95" s="12"/>
      <c r="G95" s="12"/>
      <c r="H95" s="12"/>
      <c r="I95" s="12"/>
      <c r="J95" s="12"/>
      <c r="K95" s="12"/>
      <c r="L95" s="12"/>
      <c r="M95" s="12"/>
      <c r="N95" s="12"/>
    </row>
    <row r="96" spans="3:14" ht="12.75">
      <c r="C96" s="12"/>
      <c r="D96" s="12"/>
      <c r="E96" s="12"/>
      <c r="F96" s="12"/>
      <c r="G96" s="12"/>
      <c r="H96" s="12"/>
      <c r="I96" s="12"/>
      <c r="J96" s="12"/>
      <c r="K96" s="12"/>
      <c r="L96" s="12"/>
      <c r="M96" s="12"/>
      <c r="N96" s="12"/>
    </row>
    <row r="97" spans="3:14" ht="12.75">
      <c r="C97" s="12"/>
      <c r="D97" s="12"/>
      <c r="E97" s="12"/>
      <c r="F97" s="12"/>
      <c r="G97" s="12"/>
      <c r="H97" s="12"/>
      <c r="I97" s="12"/>
      <c r="J97" s="12"/>
      <c r="K97" s="12"/>
      <c r="L97" s="12"/>
      <c r="M97" s="12"/>
      <c r="N97" s="12"/>
    </row>
    <row r="98" spans="3:14" ht="12.75">
      <c r="C98" s="12"/>
      <c r="D98" s="12"/>
      <c r="E98" s="12"/>
      <c r="F98" s="12"/>
      <c r="G98" s="12"/>
      <c r="H98" s="12"/>
      <c r="I98" s="12"/>
      <c r="J98" s="12"/>
      <c r="K98" s="12"/>
      <c r="L98" s="12"/>
      <c r="M98" s="12"/>
      <c r="N98" s="12"/>
    </row>
    <row r="99" spans="3:14" ht="12.75">
      <c r="C99" s="12"/>
      <c r="D99" s="12"/>
      <c r="E99" s="12"/>
      <c r="F99" s="12"/>
      <c r="G99" s="12"/>
      <c r="H99" s="12"/>
      <c r="I99" s="12"/>
      <c r="J99" s="12"/>
      <c r="K99" s="12"/>
      <c r="L99" s="12"/>
      <c r="M99" s="12"/>
      <c r="N99" s="12"/>
    </row>
    <row r="100" spans="3:14" ht="12.75">
      <c r="C100" s="12"/>
      <c r="D100" s="12"/>
      <c r="E100" s="12"/>
      <c r="F100" s="12"/>
      <c r="G100" s="12"/>
      <c r="H100" s="12"/>
      <c r="I100" s="12"/>
      <c r="J100" s="12"/>
      <c r="K100" s="12"/>
      <c r="L100" s="12"/>
      <c r="M100" s="12"/>
      <c r="N100" s="12"/>
    </row>
    <row r="101" spans="3:14" ht="12.75">
      <c r="C101" s="12"/>
      <c r="D101" s="12"/>
      <c r="E101" s="12"/>
      <c r="F101" s="12"/>
      <c r="G101" s="12"/>
      <c r="H101" s="12"/>
      <c r="I101" s="12"/>
      <c r="J101" s="12"/>
      <c r="K101" s="12"/>
      <c r="L101" s="12"/>
      <c r="M101" s="12"/>
      <c r="N101" s="12"/>
    </row>
    <row r="102" spans="3:14" ht="12.75">
      <c r="C102" s="12"/>
      <c r="D102" s="12"/>
      <c r="E102" s="12"/>
      <c r="F102" s="12"/>
      <c r="G102" s="12"/>
      <c r="H102" s="12"/>
      <c r="I102" s="12"/>
      <c r="J102" s="12"/>
      <c r="K102" s="12"/>
      <c r="L102" s="12"/>
      <c r="M102" s="12"/>
      <c r="N102" s="12"/>
    </row>
    <row r="103" spans="3:14" ht="12.75">
      <c r="C103" s="12"/>
      <c r="D103" s="12"/>
      <c r="E103" s="12"/>
      <c r="F103" s="12"/>
      <c r="G103" s="12"/>
      <c r="H103" s="12"/>
      <c r="I103" s="12"/>
      <c r="J103" s="12"/>
      <c r="K103" s="12"/>
      <c r="L103" s="12"/>
      <c r="M103" s="12"/>
      <c r="N103" s="12"/>
    </row>
    <row r="104" spans="3:14" ht="12.75">
      <c r="C104" s="12"/>
      <c r="D104" s="12"/>
      <c r="E104" s="12"/>
      <c r="F104" s="12"/>
      <c r="G104" s="12"/>
      <c r="H104" s="12"/>
      <c r="I104" s="12"/>
      <c r="J104" s="12"/>
      <c r="K104" s="12"/>
      <c r="L104" s="12"/>
      <c r="M104" s="12"/>
      <c r="N104" s="12"/>
    </row>
    <row r="105" spans="3:14" ht="12.75">
      <c r="C105" s="12"/>
      <c r="D105" s="12"/>
      <c r="E105" s="12"/>
      <c r="F105" s="12"/>
      <c r="G105" s="12"/>
      <c r="H105" s="12"/>
      <c r="I105" s="12"/>
      <c r="J105" s="12"/>
      <c r="K105" s="12"/>
      <c r="L105" s="12"/>
      <c r="M105" s="12"/>
      <c r="N105" s="12"/>
    </row>
    <row r="106" spans="3:14" ht="12.75">
      <c r="C106" s="12"/>
      <c r="D106" s="12"/>
      <c r="E106" s="12"/>
      <c r="F106" s="12"/>
      <c r="G106" s="12"/>
      <c r="H106" s="12"/>
      <c r="I106" s="12"/>
      <c r="J106" s="12"/>
      <c r="K106" s="12"/>
      <c r="L106" s="12"/>
      <c r="M106" s="12"/>
      <c r="N106" s="12"/>
    </row>
    <row r="107" spans="3:14" ht="12.75">
      <c r="C107" s="12"/>
      <c r="D107" s="12"/>
      <c r="E107" s="12"/>
      <c r="F107" s="12"/>
      <c r="G107" s="12"/>
      <c r="H107" s="12"/>
      <c r="I107" s="12"/>
      <c r="J107" s="12"/>
      <c r="K107" s="12"/>
      <c r="L107" s="12"/>
      <c r="M107" s="12"/>
      <c r="N107" s="12"/>
    </row>
    <row r="108" spans="3:14" ht="12.75">
      <c r="C108" s="12"/>
      <c r="D108" s="12"/>
      <c r="E108" s="12"/>
      <c r="F108" s="12"/>
      <c r="G108" s="12"/>
      <c r="H108" s="12"/>
      <c r="I108" s="12"/>
      <c r="J108" s="12"/>
      <c r="K108" s="12"/>
      <c r="L108" s="12"/>
      <c r="M108" s="12"/>
      <c r="N108" s="12"/>
    </row>
    <row r="109" spans="3:14" ht="12.75">
      <c r="C109" s="12"/>
      <c r="D109" s="12"/>
      <c r="E109" s="12"/>
      <c r="F109" s="12"/>
      <c r="G109" s="12"/>
      <c r="H109" s="12"/>
      <c r="I109" s="12"/>
      <c r="J109" s="12"/>
      <c r="K109" s="12"/>
      <c r="L109" s="12"/>
      <c r="M109" s="12"/>
      <c r="N109" s="12"/>
    </row>
    <row r="110" spans="3:14" ht="12.75">
      <c r="C110" s="12"/>
      <c r="D110" s="12"/>
      <c r="E110" s="12"/>
      <c r="F110" s="12"/>
      <c r="G110" s="12"/>
      <c r="H110" s="12"/>
      <c r="I110" s="12"/>
      <c r="J110" s="12"/>
      <c r="K110" s="12"/>
      <c r="L110" s="12"/>
      <c r="M110" s="12"/>
      <c r="N110" s="12"/>
    </row>
    <row r="111" spans="3:14" ht="12.75">
      <c r="C111" s="12"/>
      <c r="D111" s="12"/>
      <c r="E111" s="12"/>
      <c r="F111" s="12"/>
      <c r="G111" s="12"/>
      <c r="H111" s="12"/>
      <c r="I111" s="12"/>
      <c r="J111" s="12"/>
      <c r="K111" s="12"/>
      <c r="L111" s="12"/>
      <c r="M111" s="12"/>
      <c r="N111" s="12"/>
    </row>
    <row r="112" spans="3:14" ht="12.75">
      <c r="C112" s="12"/>
      <c r="D112" s="12"/>
      <c r="E112" s="12"/>
      <c r="F112" s="12"/>
      <c r="G112" s="12"/>
      <c r="H112" s="12"/>
      <c r="I112" s="12"/>
      <c r="J112" s="12"/>
      <c r="K112" s="12"/>
      <c r="L112" s="12"/>
      <c r="M112" s="12"/>
      <c r="N112" s="12"/>
    </row>
    <row r="113" spans="3:14" ht="12.75">
      <c r="C113" s="12"/>
      <c r="D113" s="12"/>
      <c r="E113" s="12"/>
      <c r="F113" s="12"/>
      <c r="G113" s="12"/>
      <c r="H113" s="12"/>
      <c r="I113" s="12"/>
      <c r="J113" s="12"/>
      <c r="K113" s="12"/>
      <c r="L113" s="12"/>
      <c r="M113" s="12"/>
      <c r="N113" s="12"/>
    </row>
    <row r="114" spans="3:14" ht="12.75">
      <c r="C114" s="12"/>
      <c r="D114" s="12"/>
      <c r="E114" s="12"/>
      <c r="F114" s="12"/>
      <c r="G114" s="12"/>
      <c r="H114" s="12"/>
      <c r="I114" s="12"/>
      <c r="J114" s="12"/>
      <c r="K114" s="12"/>
      <c r="L114" s="12"/>
      <c r="M114" s="12"/>
      <c r="N114" s="12"/>
    </row>
    <row r="115" spans="3:14" ht="12.75">
      <c r="C115" s="12"/>
      <c r="D115" s="12"/>
      <c r="E115" s="12"/>
      <c r="F115" s="12"/>
      <c r="G115" s="12"/>
      <c r="H115" s="12"/>
      <c r="I115" s="12"/>
      <c r="J115" s="12"/>
      <c r="K115" s="12"/>
      <c r="L115" s="12"/>
      <c r="M115" s="12"/>
      <c r="N115" s="12"/>
    </row>
    <row r="116" spans="3:14" ht="12.75">
      <c r="C116" s="12"/>
      <c r="D116" s="12"/>
      <c r="E116" s="12"/>
      <c r="F116" s="12"/>
      <c r="G116" s="12"/>
      <c r="H116" s="12"/>
      <c r="I116" s="12"/>
      <c r="J116" s="12"/>
      <c r="K116" s="12"/>
      <c r="L116" s="12"/>
      <c r="M116" s="12"/>
      <c r="N116" s="12"/>
    </row>
    <row r="117" spans="3:14" ht="12.75">
      <c r="C117" s="12"/>
      <c r="D117" s="12"/>
      <c r="E117" s="12"/>
      <c r="F117" s="12"/>
      <c r="G117" s="12"/>
      <c r="H117" s="12"/>
      <c r="I117" s="12"/>
      <c r="J117" s="12"/>
      <c r="K117" s="12"/>
      <c r="L117" s="12"/>
      <c r="M117" s="12"/>
      <c r="N117" s="12"/>
    </row>
    <row r="118" spans="3:14" ht="12.75">
      <c r="C118" s="12"/>
      <c r="D118" s="12"/>
      <c r="E118" s="12"/>
      <c r="F118" s="12"/>
      <c r="G118" s="12"/>
      <c r="H118" s="12"/>
      <c r="I118" s="12"/>
      <c r="J118" s="12"/>
      <c r="K118" s="12"/>
      <c r="L118" s="12"/>
      <c r="M118" s="12"/>
      <c r="N118" s="12"/>
    </row>
    <row r="119" spans="3:14" ht="12.75">
      <c r="C119" s="12"/>
      <c r="D119" s="12"/>
      <c r="E119" s="12"/>
      <c r="F119" s="12"/>
      <c r="G119" s="12"/>
      <c r="H119" s="12"/>
      <c r="I119" s="12"/>
      <c r="J119" s="12"/>
      <c r="K119" s="12"/>
      <c r="L119" s="12"/>
      <c r="M119" s="12"/>
      <c r="N119" s="12"/>
    </row>
    <row r="120" spans="3:14" ht="12.75">
      <c r="C120" s="12"/>
      <c r="D120" s="12"/>
      <c r="E120" s="12"/>
      <c r="F120" s="12"/>
      <c r="G120" s="12"/>
      <c r="H120" s="12"/>
      <c r="I120" s="12"/>
      <c r="J120" s="12"/>
      <c r="K120" s="12"/>
      <c r="L120" s="12"/>
      <c r="M120" s="12"/>
      <c r="N120" s="12"/>
    </row>
    <row r="121" spans="3:14" ht="12.75">
      <c r="C121" s="12"/>
      <c r="D121" s="12"/>
      <c r="E121" s="12"/>
      <c r="F121" s="12"/>
      <c r="G121" s="12"/>
      <c r="H121" s="12"/>
      <c r="I121" s="12"/>
      <c r="J121" s="12"/>
      <c r="K121" s="12"/>
      <c r="L121" s="12"/>
      <c r="M121" s="12"/>
      <c r="N121" s="12"/>
    </row>
    <row r="122" spans="3:14" ht="12.75">
      <c r="C122" s="12"/>
      <c r="D122" s="12"/>
      <c r="E122" s="12"/>
      <c r="F122" s="12"/>
      <c r="G122" s="12"/>
      <c r="H122" s="12"/>
      <c r="I122" s="12"/>
      <c r="J122" s="12"/>
      <c r="K122" s="12"/>
      <c r="L122" s="12"/>
      <c r="M122" s="12"/>
      <c r="N122" s="12"/>
    </row>
    <row r="123" spans="3:14" ht="12.75">
      <c r="C123" s="12"/>
      <c r="D123" s="12"/>
      <c r="E123" s="12"/>
      <c r="F123" s="12"/>
      <c r="G123" s="12"/>
      <c r="H123" s="12"/>
      <c r="I123" s="12"/>
      <c r="J123" s="12"/>
      <c r="K123" s="12"/>
      <c r="L123" s="12"/>
      <c r="M123" s="12"/>
      <c r="N123" s="12"/>
    </row>
    <row r="124" spans="3:14" ht="12.75">
      <c r="C124" s="12"/>
      <c r="D124" s="12"/>
      <c r="E124" s="12"/>
      <c r="F124" s="12"/>
      <c r="G124" s="12"/>
      <c r="H124" s="12"/>
      <c r="I124" s="12"/>
      <c r="J124" s="12"/>
      <c r="K124" s="12"/>
      <c r="L124" s="12"/>
      <c r="M124" s="12"/>
      <c r="N124" s="12"/>
    </row>
    <row r="125" spans="3:14" ht="12.75">
      <c r="C125" s="12"/>
      <c r="D125" s="12"/>
      <c r="E125" s="12"/>
      <c r="F125" s="12"/>
      <c r="G125" s="12"/>
      <c r="H125" s="12"/>
      <c r="I125" s="12"/>
      <c r="J125" s="12"/>
      <c r="K125" s="12"/>
      <c r="L125" s="12"/>
      <c r="M125" s="12"/>
      <c r="N125" s="12"/>
    </row>
    <row r="126" spans="3:14" ht="12.75">
      <c r="C126" s="12"/>
      <c r="D126" s="12"/>
      <c r="E126" s="12"/>
      <c r="F126" s="12"/>
      <c r="G126" s="12"/>
      <c r="H126" s="12"/>
      <c r="I126" s="12"/>
      <c r="J126" s="12"/>
      <c r="K126" s="12"/>
      <c r="L126" s="12"/>
      <c r="M126" s="12"/>
      <c r="N126" s="12"/>
    </row>
    <row r="127" spans="3:14" ht="12.75">
      <c r="C127" s="12"/>
      <c r="D127" s="12"/>
      <c r="E127" s="12"/>
      <c r="F127" s="12"/>
      <c r="G127" s="12"/>
      <c r="H127" s="12"/>
      <c r="I127" s="12"/>
      <c r="J127" s="12"/>
      <c r="K127" s="12"/>
      <c r="L127" s="12"/>
      <c r="M127" s="12"/>
      <c r="N127" s="12"/>
    </row>
    <row r="128" spans="3:14" ht="12.75">
      <c r="C128" s="12"/>
      <c r="D128" s="12"/>
      <c r="E128" s="12"/>
      <c r="F128" s="12"/>
      <c r="G128" s="12"/>
      <c r="H128" s="12"/>
      <c r="I128" s="12"/>
      <c r="J128" s="12"/>
      <c r="K128" s="12"/>
      <c r="L128" s="12"/>
      <c r="M128" s="12"/>
      <c r="N128" s="12"/>
    </row>
    <row r="129" spans="3:14" ht="12.75">
      <c r="C129" s="12"/>
      <c r="D129" s="12"/>
      <c r="E129" s="12"/>
      <c r="F129" s="12"/>
      <c r="G129" s="12"/>
      <c r="H129" s="12"/>
      <c r="I129" s="12"/>
      <c r="J129" s="12"/>
      <c r="K129" s="12"/>
      <c r="L129" s="12"/>
      <c r="M129" s="12"/>
      <c r="N129" s="12"/>
    </row>
    <row r="130" spans="3:14" ht="12.75">
      <c r="C130" s="12"/>
      <c r="D130" s="12"/>
      <c r="E130" s="12"/>
      <c r="F130" s="12"/>
      <c r="G130" s="12"/>
      <c r="H130" s="12"/>
      <c r="I130" s="12"/>
      <c r="J130" s="12"/>
      <c r="K130" s="12"/>
      <c r="L130" s="12"/>
      <c r="M130" s="12"/>
      <c r="N130" s="12"/>
    </row>
    <row r="131" spans="3:14" ht="12.75">
      <c r="C131" s="12"/>
      <c r="D131" s="12"/>
      <c r="E131" s="12"/>
      <c r="F131" s="12"/>
      <c r="G131" s="12"/>
      <c r="H131" s="12"/>
      <c r="I131" s="12"/>
      <c r="J131" s="12"/>
      <c r="K131" s="12"/>
      <c r="L131" s="12"/>
      <c r="M131" s="12"/>
      <c r="N131" s="12"/>
    </row>
    <row r="132" spans="3:14" ht="12.75">
      <c r="C132" s="12"/>
      <c r="D132" s="12"/>
      <c r="E132" s="12"/>
      <c r="F132" s="12"/>
      <c r="G132" s="12"/>
      <c r="H132" s="12"/>
      <c r="I132" s="12"/>
      <c r="J132" s="12"/>
      <c r="K132" s="12"/>
      <c r="L132" s="12"/>
      <c r="M132" s="12"/>
      <c r="N132" s="12"/>
    </row>
    <row r="133" spans="3:14" ht="12.75">
      <c r="C133" s="12"/>
      <c r="D133" s="12"/>
      <c r="E133" s="12"/>
      <c r="F133" s="12"/>
      <c r="G133" s="12"/>
      <c r="H133" s="12"/>
      <c r="I133" s="12"/>
      <c r="J133" s="12"/>
      <c r="K133" s="12"/>
      <c r="L133" s="12"/>
      <c r="M133" s="12"/>
      <c r="N133" s="12"/>
    </row>
    <row r="134" spans="3:14" ht="12.75">
      <c r="C134" s="12"/>
      <c r="D134" s="12"/>
      <c r="E134" s="12"/>
      <c r="F134" s="12"/>
      <c r="G134" s="12"/>
      <c r="H134" s="12"/>
      <c r="I134" s="12"/>
      <c r="J134" s="12"/>
      <c r="K134" s="12"/>
      <c r="L134" s="12"/>
      <c r="M134" s="12"/>
      <c r="N134" s="12"/>
    </row>
    <row r="135" spans="3:14" ht="12.75">
      <c r="C135" s="12"/>
      <c r="D135" s="12"/>
      <c r="E135" s="12"/>
      <c r="F135" s="12"/>
      <c r="G135" s="12"/>
      <c r="H135" s="12"/>
      <c r="I135" s="12"/>
      <c r="J135" s="12"/>
      <c r="K135" s="12"/>
      <c r="L135" s="12"/>
      <c r="M135" s="12"/>
      <c r="N135" s="12"/>
    </row>
    <row r="136" spans="3:14" ht="12.75">
      <c r="C136" s="12"/>
      <c r="D136" s="12"/>
      <c r="E136" s="12"/>
      <c r="F136" s="12"/>
      <c r="G136" s="12"/>
      <c r="H136" s="12"/>
      <c r="I136" s="12"/>
      <c r="J136" s="12"/>
      <c r="K136" s="12"/>
      <c r="L136" s="12"/>
      <c r="M136" s="12"/>
      <c r="N136" s="12"/>
    </row>
    <row r="137" spans="3:14" ht="12.75">
      <c r="C137" s="12"/>
      <c r="D137" s="12"/>
      <c r="E137" s="12"/>
      <c r="F137" s="12"/>
      <c r="G137" s="12"/>
      <c r="H137" s="12"/>
      <c r="I137" s="12"/>
      <c r="J137" s="12"/>
      <c r="K137" s="12"/>
      <c r="L137" s="12"/>
      <c r="M137" s="12"/>
      <c r="N137" s="12"/>
    </row>
    <row r="138" spans="3:14" ht="12.75">
      <c r="C138" s="12"/>
      <c r="D138" s="12"/>
      <c r="E138" s="12"/>
      <c r="F138" s="12"/>
      <c r="G138" s="12"/>
      <c r="H138" s="12"/>
      <c r="I138" s="12"/>
      <c r="J138" s="12"/>
      <c r="K138" s="12"/>
      <c r="L138" s="12"/>
      <c r="M138" s="12"/>
      <c r="N138" s="12"/>
    </row>
    <row r="139" spans="3:14" ht="12.75">
      <c r="C139" s="12"/>
      <c r="D139" s="12"/>
      <c r="E139" s="12"/>
      <c r="F139" s="12"/>
      <c r="G139" s="12"/>
      <c r="H139" s="12"/>
      <c r="I139" s="12"/>
      <c r="J139" s="12"/>
      <c r="K139" s="12"/>
      <c r="L139" s="12"/>
      <c r="M139" s="12"/>
      <c r="N139" s="12"/>
    </row>
    <row r="140" spans="3:14" ht="12.75">
      <c r="C140" s="12"/>
      <c r="D140" s="12"/>
      <c r="E140" s="12"/>
      <c r="F140" s="12"/>
      <c r="G140" s="12"/>
      <c r="H140" s="12"/>
      <c r="I140" s="12"/>
      <c r="J140" s="12"/>
      <c r="K140" s="12"/>
      <c r="L140" s="12"/>
      <c r="M140" s="12"/>
      <c r="N140" s="12"/>
    </row>
    <row r="141" spans="3:14" ht="12.75">
      <c r="C141" s="12"/>
      <c r="D141" s="12"/>
      <c r="E141" s="12"/>
      <c r="F141" s="12"/>
      <c r="G141" s="12"/>
      <c r="H141" s="12"/>
      <c r="I141" s="12"/>
      <c r="J141" s="12"/>
      <c r="K141" s="12"/>
      <c r="L141" s="12"/>
      <c r="M141" s="12"/>
      <c r="N141" s="12"/>
    </row>
    <row r="142" spans="3:14" ht="12.75">
      <c r="C142" s="12"/>
      <c r="D142" s="12"/>
      <c r="E142" s="12"/>
      <c r="F142" s="12"/>
      <c r="G142" s="12"/>
      <c r="H142" s="12"/>
      <c r="I142" s="12"/>
      <c r="J142" s="12"/>
      <c r="K142" s="12"/>
      <c r="L142" s="12"/>
      <c r="M142" s="12"/>
      <c r="N142" s="12"/>
    </row>
    <row r="143" spans="3:14" ht="12.75">
      <c r="C143" s="12"/>
      <c r="D143" s="12"/>
      <c r="E143" s="12"/>
      <c r="F143" s="12"/>
      <c r="G143" s="12"/>
      <c r="H143" s="12"/>
      <c r="I143" s="12"/>
      <c r="J143" s="12"/>
      <c r="K143" s="12"/>
      <c r="L143" s="12"/>
      <c r="M143" s="12"/>
      <c r="N143" s="12"/>
    </row>
    <row r="144" spans="3:14" ht="12.75">
      <c r="C144" s="12"/>
      <c r="D144" s="12"/>
      <c r="E144" s="12"/>
      <c r="F144" s="12"/>
      <c r="G144" s="12"/>
      <c r="H144" s="12"/>
      <c r="I144" s="12"/>
      <c r="J144" s="12"/>
      <c r="K144" s="12"/>
      <c r="L144" s="12"/>
      <c r="M144" s="12"/>
      <c r="N144" s="12"/>
    </row>
    <row r="145" spans="3:14" ht="12.75">
      <c r="C145" s="12"/>
      <c r="D145" s="12"/>
      <c r="E145" s="12"/>
      <c r="F145" s="12"/>
      <c r="G145" s="12"/>
      <c r="H145" s="12"/>
      <c r="I145" s="12"/>
      <c r="J145" s="12"/>
      <c r="K145" s="12"/>
      <c r="L145" s="12"/>
      <c r="M145" s="12"/>
      <c r="N145" s="12"/>
    </row>
    <row r="146" spans="3:14" ht="12.75">
      <c r="C146" s="12"/>
      <c r="D146" s="12"/>
      <c r="E146" s="12"/>
      <c r="F146" s="12"/>
      <c r="G146" s="12"/>
      <c r="H146" s="12"/>
      <c r="I146" s="12"/>
      <c r="J146" s="12"/>
      <c r="K146" s="12"/>
      <c r="L146" s="12"/>
      <c r="M146" s="12"/>
      <c r="N146" s="12"/>
    </row>
    <row r="147" spans="3:14" ht="12.75">
      <c r="C147" s="12"/>
      <c r="D147" s="12"/>
      <c r="E147" s="12"/>
      <c r="F147" s="12"/>
      <c r="G147" s="12"/>
      <c r="H147" s="12"/>
      <c r="I147" s="12"/>
      <c r="J147" s="12"/>
      <c r="K147" s="12"/>
      <c r="L147" s="12"/>
      <c r="M147" s="12"/>
      <c r="N147" s="12"/>
    </row>
    <row r="148" spans="3:14" ht="12.75">
      <c r="C148" s="12"/>
      <c r="D148" s="12"/>
      <c r="E148" s="12"/>
      <c r="F148" s="12"/>
      <c r="G148" s="12"/>
      <c r="H148" s="12"/>
      <c r="I148" s="12"/>
      <c r="J148" s="12"/>
      <c r="K148" s="12"/>
      <c r="L148" s="12"/>
      <c r="M148" s="12"/>
      <c r="N148" s="12"/>
    </row>
    <row r="149" spans="3:14" ht="12.75">
      <c r="C149" s="12"/>
      <c r="D149" s="12"/>
      <c r="E149" s="12"/>
      <c r="F149" s="12"/>
      <c r="G149" s="12"/>
      <c r="H149" s="12"/>
      <c r="I149" s="12"/>
      <c r="J149" s="12"/>
      <c r="K149" s="12"/>
      <c r="L149" s="12"/>
      <c r="M149" s="12"/>
      <c r="N149" s="12"/>
    </row>
    <row r="150" spans="3:14" ht="12.75">
      <c r="C150" s="12"/>
      <c r="D150" s="12"/>
      <c r="E150" s="12"/>
      <c r="F150" s="12"/>
      <c r="G150" s="12"/>
      <c r="H150" s="12"/>
      <c r="I150" s="12"/>
      <c r="J150" s="12"/>
      <c r="K150" s="12"/>
      <c r="L150" s="12"/>
      <c r="M150" s="12"/>
      <c r="N150" s="12"/>
    </row>
    <row r="151" spans="3:14" ht="12.75">
      <c r="C151" s="12"/>
      <c r="D151" s="12"/>
      <c r="E151" s="12"/>
      <c r="F151" s="12"/>
      <c r="G151" s="12"/>
      <c r="H151" s="12"/>
      <c r="I151" s="12"/>
      <c r="J151" s="12"/>
      <c r="K151" s="12"/>
      <c r="L151" s="12"/>
      <c r="M151" s="12"/>
      <c r="N151" s="12"/>
    </row>
    <row r="152" spans="3:14" ht="12.75">
      <c r="C152" s="12"/>
      <c r="D152" s="12"/>
      <c r="E152" s="12"/>
      <c r="F152" s="12"/>
      <c r="G152" s="12"/>
      <c r="H152" s="12"/>
      <c r="I152" s="12"/>
      <c r="J152" s="12"/>
      <c r="K152" s="12"/>
      <c r="L152" s="12"/>
      <c r="M152" s="12"/>
      <c r="N152" s="12"/>
    </row>
    <row r="153" spans="3:14" ht="12.75">
      <c r="C153" s="12"/>
      <c r="D153" s="12"/>
      <c r="E153" s="12"/>
      <c r="F153" s="12"/>
      <c r="G153" s="12"/>
      <c r="H153" s="12"/>
      <c r="I153" s="12"/>
      <c r="J153" s="12"/>
      <c r="K153" s="12"/>
      <c r="L153" s="12"/>
      <c r="M153" s="12"/>
      <c r="N153" s="12"/>
    </row>
    <row r="154" spans="3:14" ht="12.75">
      <c r="C154" s="12"/>
      <c r="D154" s="12"/>
      <c r="E154" s="12"/>
      <c r="F154" s="12"/>
      <c r="G154" s="12"/>
      <c r="H154" s="12"/>
      <c r="I154" s="12"/>
      <c r="J154" s="12"/>
      <c r="K154" s="12"/>
      <c r="L154" s="12"/>
      <c r="M154" s="12"/>
      <c r="N154" s="12"/>
    </row>
    <row r="155" spans="3:14" ht="12.75">
      <c r="C155" s="12"/>
      <c r="D155" s="12"/>
      <c r="E155" s="12"/>
      <c r="F155" s="12"/>
      <c r="G155" s="12"/>
      <c r="H155" s="12"/>
      <c r="I155" s="12"/>
      <c r="J155" s="12"/>
      <c r="K155" s="12"/>
      <c r="L155" s="12"/>
      <c r="M155" s="12"/>
      <c r="N155" s="12"/>
    </row>
    <row r="156" spans="3:14" ht="12.75">
      <c r="C156" s="12"/>
      <c r="D156" s="12"/>
      <c r="E156" s="12"/>
      <c r="F156" s="12"/>
      <c r="G156" s="12"/>
      <c r="H156" s="12"/>
      <c r="I156" s="12"/>
      <c r="J156" s="12"/>
      <c r="K156" s="12"/>
      <c r="L156" s="12"/>
      <c r="M156" s="12"/>
      <c r="N156" s="12"/>
    </row>
    <row r="157" spans="3:14" ht="12.75">
      <c r="C157" s="12"/>
      <c r="D157" s="12"/>
      <c r="E157" s="12"/>
      <c r="F157" s="12"/>
      <c r="G157" s="12"/>
      <c r="H157" s="12"/>
      <c r="I157" s="12"/>
      <c r="J157" s="12"/>
      <c r="K157" s="12"/>
      <c r="L157" s="12"/>
      <c r="M157" s="12"/>
      <c r="N157" s="12"/>
    </row>
    <row r="158" spans="3:14" ht="12.75">
      <c r="C158" s="12"/>
      <c r="D158" s="12"/>
      <c r="E158" s="12"/>
      <c r="F158" s="12"/>
      <c r="G158" s="12"/>
      <c r="H158" s="12"/>
      <c r="I158" s="12"/>
      <c r="J158" s="12"/>
      <c r="K158" s="12"/>
      <c r="L158" s="12"/>
      <c r="M158" s="12"/>
      <c r="N158" s="12"/>
    </row>
    <row r="159" spans="3:14" ht="12.75">
      <c r="C159" s="12"/>
      <c r="D159" s="12"/>
      <c r="E159" s="12"/>
      <c r="F159" s="12"/>
      <c r="G159" s="12"/>
      <c r="H159" s="12"/>
      <c r="I159" s="12"/>
      <c r="J159" s="12"/>
      <c r="K159" s="12"/>
      <c r="L159" s="12"/>
      <c r="M159" s="12"/>
      <c r="N159" s="12"/>
    </row>
    <row r="160" spans="3:14" ht="12.75">
      <c r="C160" s="12"/>
      <c r="D160" s="12"/>
      <c r="E160" s="12"/>
      <c r="F160" s="12"/>
      <c r="G160" s="12"/>
      <c r="H160" s="12"/>
      <c r="I160" s="12"/>
      <c r="J160" s="12"/>
      <c r="K160" s="12"/>
      <c r="L160" s="12"/>
      <c r="M160" s="12"/>
      <c r="N160" s="12"/>
    </row>
    <row r="161" spans="3:14" ht="12.75">
      <c r="C161" s="12"/>
      <c r="D161" s="12"/>
      <c r="E161" s="12"/>
      <c r="F161" s="12"/>
      <c r="G161" s="12"/>
      <c r="H161" s="12"/>
      <c r="I161" s="12"/>
      <c r="J161" s="12"/>
      <c r="K161" s="12"/>
      <c r="L161" s="12"/>
      <c r="M161" s="12"/>
      <c r="N161" s="12"/>
    </row>
    <row r="162" spans="3:14" ht="12.75">
      <c r="C162" s="12"/>
      <c r="D162" s="12"/>
      <c r="E162" s="12"/>
      <c r="F162" s="12"/>
      <c r="G162" s="12"/>
      <c r="H162" s="12"/>
      <c r="I162" s="12"/>
      <c r="J162" s="12"/>
      <c r="K162" s="12"/>
      <c r="L162" s="12"/>
      <c r="M162" s="12"/>
      <c r="N162" s="12"/>
    </row>
    <row r="163" spans="3:14" ht="12.75">
      <c r="C163" s="12"/>
      <c r="D163" s="12"/>
      <c r="E163" s="12"/>
      <c r="F163" s="12"/>
      <c r="G163" s="12"/>
      <c r="H163" s="12"/>
      <c r="I163" s="12"/>
      <c r="J163" s="12"/>
      <c r="K163" s="12"/>
      <c r="L163" s="12"/>
      <c r="M163" s="12"/>
      <c r="N163" s="12"/>
    </row>
    <row r="164" spans="3:14" ht="12.75">
      <c r="C164" s="12"/>
      <c r="D164" s="12"/>
      <c r="E164" s="12"/>
      <c r="F164" s="12"/>
      <c r="G164" s="12"/>
      <c r="H164" s="12"/>
      <c r="I164" s="12"/>
      <c r="J164" s="12"/>
      <c r="K164" s="12"/>
      <c r="L164" s="12"/>
      <c r="M164" s="12"/>
      <c r="N164" s="12"/>
    </row>
    <row r="165" spans="3:14" ht="12.75">
      <c r="C165" s="12"/>
      <c r="D165" s="12"/>
      <c r="E165" s="12"/>
      <c r="F165" s="12"/>
      <c r="G165" s="12"/>
      <c r="H165" s="12"/>
      <c r="I165" s="12"/>
      <c r="J165" s="12"/>
      <c r="K165" s="12"/>
      <c r="L165" s="12"/>
      <c r="M165" s="12"/>
      <c r="N165" s="12"/>
    </row>
    <row r="166" spans="3:14" ht="12.75">
      <c r="C166" s="12"/>
      <c r="D166" s="12"/>
      <c r="E166" s="12"/>
      <c r="F166" s="12"/>
      <c r="G166" s="12"/>
      <c r="H166" s="12"/>
      <c r="I166" s="12"/>
      <c r="J166" s="12"/>
      <c r="K166" s="12"/>
      <c r="L166" s="12"/>
      <c r="M166" s="12"/>
      <c r="N166" s="12"/>
    </row>
    <row r="167" spans="3:14" ht="12.75">
      <c r="C167" s="12"/>
      <c r="D167" s="12"/>
      <c r="E167" s="12"/>
      <c r="F167" s="12"/>
      <c r="G167" s="12"/>
      <c r="H167" s="12"/>
      <c r="I167" s="12"/>
      <c r="J167" s="12"/>
      <c r="K167" s="12"/>
      <c r="L167" s="12"/>
      <c r="M167" s="12"/>
      <c r="N167" s="12"/>
    </row>
    <row r="168" spans="3:14" ht="12.75">
      <c r="C168" s="12"/>
      <c r="D168" s="12"/>
      <c r="E168" s="12"/>
      <c r="F168" s="12"/>
      <c r="G168" s="12"/>
      <c r="H168" s="12"/>
      <c r="I168" s="12"/>
      <c r="J168" s="12"/>
      <c r="K168" s="12"/>
      <c r="L168" s="12"/>
      <c r="M168" s="12"/>
      <c r="N168" s="12"/>
    </row>
    <row r="169" spans="3:14" ht="12.75">
      <c r="C169" s="12"/>
      <c r="D169" s="12"/>
      <c r="E169" s="12"/>
      <c r="F169" s="12"/>
      <c r="G169" s="12"/>
      <c r="H169" s="12"/>
      <c r="I169" s="12"/>
      <c r="J169" s="12"/>
      <c r="K169" s="12"/>
      <c r="L169" s="12"/>
      <c r="M169" s="12"/>
      <c r="N169" s="12"/>
    </row>
    <row r="170" spans="3:14" ht="12.75">
      <c r="C170" s="12"/>
      <c r="D170" s="12"/>
      <c r="E170" s="12"/>
      <c r="F170" s="12"/>
      <c r="G170" s="12"/>
      <c r="H170" s="12"/>
      <c r="I170" s="12"/>
      <c r="J170" s="12"/>
      <c r="K170" s="12"/>
      <c r="L170" s="12"/>
      <c r="M170" s="12"/>
      <c r="N170" s="12"/>
    </row>
    <row r="171" spans="3:14" ht="12.75">
      <c r="C171" s="12"/>
      <c r="D171" s="12"/>
      <c r="E171" s="12"/>
      <c r="F171" s="12"/>
      <c r="G171" s="12"/>
      <c r="H171" s="12"/>
      <c r="I171" s="12"/>
      <c r="J171" s="12"/>
      <c r="K171" s="12"/>
      <c r="L171" s="12"/>
      <c r="M171" s="12"/>
      <c r="N171" s="12"/>
    </row>
    <row r="172" spans="3:14" ht="12.75">
      <c r="C172" s="12"/>
      <c r="D172" s="12"/>
      <c r="E172" s="12"/>
      <c r="F172" s="12"/>
      <c r="G172" s="12"/>
      <c r="H172" s="12"/>
      <c r="I172" s="12"/>
      <c r="J172" s="12"/>
      <c r="K172" s="12"/>
      <c r="L172" s="12"/>
      <c r="M172" s="12"/>
      <c r="N172" s="12"/>
    </row>
    <row r="173" spans="3:14" ht="12.75">
      <c r="C173" s="12"/>
      <c r="D173" s="12"/>
      <c r="E173" s="12"/>
      <c r="F173" s="12"/>
      <c r="G173" s="12"/>
      <c r="H173" s="12"/>
      <c r="I173" s="12"/>
      <c r="J173" s="12"/>
      <c r="K173" s="12"/>
      <c r="L173" s="12"/>
      <c r="M173" s="12"/>
      <c r="N173" s="12"/>
    </row>
    <row r="174" spans="3:14" ht="12.75">
      <c r="C174" s="12"/>
      <c r="D174" s="12"/>
      <c r="E174" s="12"/>
      <c r="F174" s="12"/>
      <c r="G174" s="12"/>
      <c r="H174" s="12"/>
      <c r="I174" s="12"/>
      <c r="J174" s="12"/>
      <c r="K174" s="12"/>
      <c r="L174" s="12"/>
      <c r="M174" s="12"/>
      <c r="N174" s="12"/>
    </row>
    <row r="175" spans="3:14" ht="12.75">
      <c r="C175" s="12"/>
      <c r="D175" s="12"/>
      <c r="E175" s="12"/>
      <c r="F175" s="12"/>
      <c r="G175" s="12"/>
      <c r="H175" s="12"/>
      <c r="I175" s="12"/>
      <c r="J175" s="12"/>
      <c r="K175" s="12"/>
      <c r="L175" s="12"/>
      <c r="M175" s="12"/>
      <c r="N175" s="12"/>
    </row>
    <row r="176" spans="3:14" ht="12.75">
      <c r="C176" s="12"/>
      <c r="D176" s="12"/>
      <c r="E176" s="12"/>
      <c r="F176" s="12"/>
      <c r="G176" s="12"/>
      <c r="H176" s="12"/>
      <c r="I176" s="12"/>
      <c r="J176" s="12"/>
      <c r="K176" s="12"/>
      <c r="L176" s="12"/>
      <c r="M176" s="12"/>
      <c r="N176" s="12"/>
    </row>
    <row r="177" spans="3:14" ht="12.75">
      <c r="C177" s="12"/>
      <c r="D177" s="12"/>
      <c r="E177" s="12"/>
      <c r="F177" s="12"/>
      <c r="G177" s="12"/>
      <c r="H177" s="12"/>
      <c r="I177" s="12"/>
      <c r="J177" s="12"/>
      <c r="K177" s="12"/>
      <c r="L177" s="12"/>
      <c r="M177" s="12"/>
      <c r="N177" s="12"/>
    </row>
    <row r="178" spans="3:14" ht="12.75">
      <c r="C178" s="12"/>
      <c r="D178" s="12"/>
      <c r="E178" s="12"/>
      <c r="F178" s="12"/>
      <c r="G178" s="12"/>
      <c r="H178" s="12"/>
      <c r="I178" s="12"/>
      <c r="J178" s="12"/>
      <c r="K178" s="12"/>
      <c r="L178" s="12"/>
      <c r="M178" s="12"/>
      <c r="N178" s="12"/>
    </row>
    <row r="179" spans="3:14" ht="12.75">
      <c r="C179" s="12"/>
      <c r="D179" s="12"/>
      <c r="E179" s="12"/>
      <c r="F179" s="12"/>
      <c r="G179" s="12"/>
      <c r="H179" s="12"/>
      <c r="I179" s="12"/>
      <c r="J179" s="12"/>
      <c r="K179" s="12"/>
      <c r="L179" s="12"/>
      <c r="M179" s="12"/>
      <c r="N179" s="12"/>
    </row>
    <row r="180" spans="3:14" ht="12.75">
      <c r="C180" s="12"/>
      <c r="D180" s="12"/>
      <c r="E180" s="12"/>
      <c r="F180" s="12"/>
      <c r="G180" s="12"/>
      <c r="H180" s="12"/>
      <c r="I180" s="12"/>
      <c r="J180" s="12"/>
      <c r="K180" s="12"/>
      <c r="L180" s="12"/>
      <c r="M180" s="12"/>
      <c r="N180" s="12"/>
    </row>
    <row r="181" spans="3:14" ht="12.75">
      <c r="C181" s="12"/>
      <c r="D181" s="12"/>
      <c r="E181" s="12"/>
      <c r="F181" s="12"/>
      <c r="G181" s="12"/>
      <c r="H181" s="12"/>
      <c r="I181" s="12"/>
      <c r="J181" s="12"/>
      <c r="K181" s="12"/>
      <c r="L181" s="12"/>
      <c r="M181" s="12"/>
      <c r="N181" s="12"/>
    </row>
    <row r="182" spans="3:14" ht="12.75">
      <c r="C182" s="12"/>
      <c r="D182" s="12"/>
      <c r="E182" s="12"/>
      <c r="F182" s="12"/>
      <c r="G182" s="12"/>
      <c r="H182" s="12"/>
      <c r="I182" s="12"/>
      <c r="J182" s="12"/>
      <c r="K182" s="12"/>
      <c r="L182" s="12"/>
      <c r="M182" s="12"/>
      <c r="N182" s="12"/>
    </row>
    <row r="183" spans="3:14" ht="12.75">
      <c r="C183" s="12"/>
      <c r="D183" s="12"/>
      <c r="E183" s="12"/>
      <c r="F183" s="12"/>
      <c r="G183" s="12"/>
      <c r="H183" s="12"/>
      <c r="I183" s="12"/>
      <c r="J183" s="12"/>
      <c r="K183" s="12"/>
      <c r="L183" s="12"/>
      <c r="M183" s="12"/>
      <c r="N183" s="12"/>
    </row>
    <row r="184" spans="3:14" ht="12.75">
      <c r="C184" s="12"/>
      <c r="D184" s="12"/>
      <c r="E184" s="12"/>
      <c r="F184" s="12"/>
      <c r="G184" s="12"/>
      <c r="H184" s="12"/>
      <c r="I184" s="12"/>
      <c r="J184" s="12"/>
      <c r="K184" s="12"/>
      <c r="L184" s="12"/>
      <c r="M184" s="12"/>
      <c r="N184" s="12"/>
    </row>
    <row r="185" spans="3:14" ht="12.75">
      <c r="C185" s="12"/>
      <c r="D185" s="12"/>
      <c r="E185" s="12"/>
      <c r="F185" s="12"/>
      <c r="G185" s="12"/>
      <c r="H185" s="12"/>
      <c r="I185" s="12"/>
      <c r="J185" s="12"/>
      <c r="K185" s="12"/>
      <c r="L185" s="12"/>
      <c r="M185" s="12"/>
      <c r="N185" s="12"/>
    </row>
    <row r="186" spans="3:14" ht="12.75">
      <c r="C186" s="12"/>
      <c r="D186" s="12"/>
      <c r="E186" s="12"/>
      <c r="F186" s="12"/>
      <c r="G186" s="12"/>
      <c r="H186" s="12"/>
      <c r="I186" s="12"/>
      <c r="J186" s="12"/>
      <c r="K186" s="12"/>
      <c r="L186" s="12"/>
      <c r="M186" s="12"/>
      <c r="N186" s="12"/>
    </row>
    <row r="187" spans="3:14" ht="12.75">
      <c r="C187" s="12"/>
      <c r="D187" s="12"/>
      <c r="E187" s="12"/>
      <c r="F187" s="12"/>
      <c r="G187" s="12"/>
      <c r="H187" s="12"/>
      <c r="I187" s="12"/>
      <c r="J187" s="12"/>
      <c r="K187" s="12"/>
      <c r="L187" s="12"/>
      <c r="M187" s="12"/>
      <c r="N187" s="12"/>
    </row>
    <row r="188" spans="3:14" ht="12.75">
      <c r="C188" s="12"/>
      <c r="D188" s="12"/>
      <c r="E188" s="12"/>
      <c r="F188" s="12"/>
      <c r="G188" s="12"/>
      <c r="H188" s="12"/>
      <c r="I188" s="12"/>
      <c r="J188" s="12"/>
      <c r="K188" s="12"/>
      <c r="L188" s="12"/>
      <c r="M188" s="12"/>
      <c r="N188" s="12"/>
    </row>
    <row r="189" spans="3:14" ht="12.75">
      <c r="C189" s="12"/>
      <c r="D189" s="12"/>
      <c r="E189" s="12"/>
      <c r="F189" s="12"/>
      <c r="G189" s="12"/>
      <c r="H189" s="12"/>
      <c r="I189" s="12"/>
      <c r="J189" s="12"/>
      <c r="K189" s="12"/>
      <c r="L189" s="12"/>
      <c r="M189" s="12"/>
      <c r="N189" s="12"/>
    </row>
    <row r="190" spans="3:14" ht="12.75">
      <c r="C190" s="12"/>
      <c r="D190" s="12"/>
      <c r="E190" s="12"/>
      <c r="F190" s="12"/>
      <c r="G190" s="12"/>
      <c r="H190" s="12"/>
      <c r="I190" s="12"/>
      <c r="J190" s="12"/>
      <c r="K190" s="12"/>
      <c r="L190" s="12"/>
      <c r="M190" s="12"/>
      <c r="N190" s="12"/>
    </row>
    <row r="191" spans="3:14" ht="12.75">
      <c r="C191" s="12"/>
      <c r="D191" s="12"/>
      <c r="E191" s="12"/>
      <c r="F191" s="12"/>
      <c r="G191" s="12"/>
      <c r="H191" s="12"/>
      <c r="I191" s="12"/>
      <c r="J191" s="12"/>
      <c r="K191" s="12"/>
      <c r="L191" s="12"/>
      <c r="M191" s="12"/>
      <c r="N191" s="12"/>
    </row>
    <row r="192" spans="3:14" ht="12.75">
      <c r="C192" s="12"/>
      <c r="D192" s="12"/>
      <c r="E192" s="12"/>
      <c r="F192" s="12"/>
      <c r="G192" s="12"/>
      <c r="H192" s="12"/>
      <c r="I192" s="12"/>
      <c r="J192" s="12"/>
      <c r="K192" s="12"/>
      <c r="L192" s="12"/>
      <c r="M192" s="12"/>
      <c r="N192" s="12"/>
    </row>
    <row r="193" spans="3:14" ht="12.75">
      <c r="C193" s="12"/>
      <c r="D193" s="12"/>
      <c r="E193" s="12"/>
      <c r="F193" s="12"/>
      <c r="G193" s="12"/>
      <c r="H193" s="12"/>
      <c r="I193" s="12"/>
      <c r="J193" s="12"/>
      <c r="K193" s="12"/>
      <c r="L193" s="12"/>
      <c r="M193" s="12"/>
      <c r="N193" s="12"/>
    </row>
    <row r="194" spans="3:14" ht="12.75">
      <c r="C194" s="12"/>
      <c r="D194" s="12"/>
      <c r="E194" s="12"/>
      <c r="F194" s="12"/>
      <c r="G194" s="12"/>
      <c r="H194" s="12"/>
      <c r="I194" s="12"/>
      <c r="J194" s="12"/>
      <c r="K194" s="12"/>
      <c r="L194" s="12"/>
      <c r="M194" s="12"/>
      <c r="N194" s="12"/>
    </row>
    <row r="195" spans="3:14" ht="12.75">
      <c r="C195" s="12"/>
      <c r="D195" s="12"/>
      <c r="E195" s="12"/>
      <c r="F195" s="12"/>
      <c r="G195" s="12"/>
      <c r="H195" s="12"/>
      <c r="I195" s="12"/>
      <c r="J195" s="12"/>
      <c r="K195" s="12"/>
      <c r="L195" s="12"/>
      <c r="M195" s="12"/>
      <c r="N195" s="12"/>
    </row>
    <row r="196" spans="3:14" ht="12.75">
      <c r="C196" s="12"/>
      <c r="D196" s="12"/>
      <c r="E196" s="12"/>
      <c r="F196" s="12"/>
      <c r="G196" s="12"/>
      <c r="H196" s="12"/>
      <c r="I196" s="12"/>
      <c r="J196" s="12"/>
      <c r="K196" s="12"/>
      <c r="L196" s="12"/>
      <c r="M196" s="12"/>
      <c r="N196" s="12"/>
    </row>
    <row r="197" spans="3:14" ht="12.75">
      <c r="C197" s="12"/>
      <c r="D197" s="12"/>
      <c r="E197" s="12"/>
      <c r="F197" s="12"/>
      <c r="G197" s="12"/>
      <c r="H197" s="12"/>
      <c r="I197" s="12"/>
      <c r="J197" s="12"/>
      <c r="K197" s="12"/>
      <c r="L197" s="12"/>
      <c r="M197" s="12"/>
      <c r="N197" s="12"/>
    </row>
    <row r="198" spans="3:14" ht="12.75">
      <c r="C198" s="12"/>
      <c r="D198" s="12"/>
      <c r="E198" s="12"/>
      <c r="F198" s="12"/>
      <c r="G198" s="12"/>
      <c r="H198" s="12"/>
      <c r="I198" s="12"/>
      <c r="J198" s="12"/>
      <c r="K198" s="12"/>
      <c r="L198" s="12"/>
      <c r="M198" s="12"/>
      <c r="N198" s="12"/>
    </row>
    <row r="199" spans="3:14" ht="12.75">
      <c r="C199" s="12"/>
      <c r="D199" s="12"/>
      <c r="E199" s="12"/>
      <c r="F199" s="12"/>
      <c r="G199" s="12"/>
      <c r="H199" s="12"/>
      <c r="I199" s="12"/>
      <c r="J199" s="12"/>
      <c r="K199" s="12"/>
      <c r="L199" s="12"/>
      <c r="M199" s="12"/>
      <c r="N199" s="12"/>
    </row>
    <row r="200" spans="3:14" ht="12.75">
      <c r="C200" s="12"/>
      <c r="D200" s="12"/>
      <c r="E200" s="12"/>
      <c r="F200" s="12"/>
      <c r="G200" s="12"/>
      <c r="H200" s="12"/>
      <c r="I200" s="12"/>
      <c r="J200" s="12"/>
      <c r="K200" s="12"/>
      <c r="L200" s="12"/>
      <c r="M200" s="12"/>
      <c r="N200" s="12"/>
    </row>
    <row r="201" spans="3:14" ht="12.75">
      <c r="C201" s="12"/>
      <c r="D201" s="12"/>
      <c r="E201" s="12"/>
      <c r="F201" s="12"/>
      <c r="G201" s="12"/>
      <c r="H201" s="12"/>
      <c r="I201" s="12"/>
      <c r="J201" s="12"/>
      <c r="K201" s="12"/>
      <c r="L201" s="12"/>
      <c r="M201" s="12"/>
      <c r="N201" s="12"/>
    </row>
    <row r="202" spans="3:14" ht="12.75">
      <c r="C202" s="12"/>
      <c r="D202" s="12"/>
      <c r="E202" s="12"/>
      <c r="F202" s="12"/>
      <c r="G202" s="12"/>
      <c r="H202" s="12"/>
      <c r="I202" s="12"/>
      <c r="J202" s="12"/>
      <c r="K202" s="12"/>
      <c r="L202" s="12"/>
      <c r="M202" s="12"/>
      <c r="N202" s="12"/>
    </row>
    <row r="203" spans="3:14" ht="12.75">
      <c r="C203" s="12"/>
      <c r="D203" s="12"/>
      <c r="E203" s="12"/>
      <c r="F203" s="12"/>
      <c r="G203" s="12"/>
      <c r="H203" s="12"/>
      <c r="I203" s="12"/>
      <c r="J203" s="12"/>
      <c r="K203" s="12"/>
      <c r="L203" s="12"/>
      <c r="M203" s="12"/>
      <c r="N203" s="12"/>
    </row>
    <row r="204" spans="3:14" ht="12.75">
      <c r="C204" s="12"/>
      <c r="D204" s="12"/>
      <c r="E204" s="12"/>
      <c r="F204" s="12"/>
      <c r="G204" s="12"/>
      <c r="H204" s="12"/>
      <c r="I204" s="12"/>
      <c r="J204" s="12"/>
      <c r="K204" s="12"/>
      <c r="L204" s="12"/>
      <c r="M204" s="12"/>
      <c r="N204" s="12"/>
    </row>
    <row r="205" spans="3:14" ht="12.75">
      <c r="C205" s="12"/>
      <c r="D205" s="12"/>
      <c r="E205" s="12"/>
      <c r="F205" s="12"/>
      <c r="G205" s="12"/>
      <c r="H205" s="12"/>
      <c r="I205" s="12"/>
      <c r="J205" s="12"/>
      <c r="K205" s="12"/>
      <c r="L205" s="12"/>
      <c r="M205" s="12"/>
      <c r="N205" s="12"/>
    </row>
    <row r="206" spans="3:14" ht="12.75">
      <c r="C206" s="12"/>
      <c r="D206" s="12"/>
      <c r="E206" s="12"/>
      <c r="F206" s="12"/>
      <c r="G206" s="12"/>
      <c r="H206" s="12"/>
      <c r="I206" s="12"/>
      <c r="J206" s="12"/>
      <c r="K206" s="12"/>
      <c r="L206" s="12"/>
      <c r="M206" s="12"/>
      <c r="N206" s="12"/>
    </row>
    <row r="207" spans="3:14" ht="12.75">
      <c r="C207" s="12"/>
      <c r="D207" s="12"/>
      <c r="E207" s="12"/>
      <c r="F207" s="12"/>
      <c r="G207" s="12"/>
      <c r="H207" s="12"/>
      <c r="I207" s="12"/>
      <c r="J207" s="12"/>
      <c r="K207" s="12"/>
      <c r="L207" s="12"/>
      <c r="M207" s="12"/>
      <c r="N207" s="12"/>
    </row>
    <row r="208" spans="3:14" ht="12.75">
      <c r="C208" s="12"/>
      <c r="D208" s="12"/>
      <c r="E208" s="12"/>
      <c r="F208" s="12"/>
      <c r="G208" s="12"/>
      <c r="H208" s="12"/>
      <c r="I208" s="12"/>
      <c r="J208" s="12"/>
      <c r="K208" s="12"/>
      <c r="L208" s="12"/>
      <c r="M208" s="12"/>
      <c r="N208" s="12"/>
    </row>
    <row r="209" spans="3:14" ht="12.75">
      <c r="C209" s="12"/>
      <c r="D209" s="12"/>
      <c r="E209" s="12"/>
      <c r="F209" s="12"/>
      <c r="G209" s="12"/>
      <c r="H209" s="12"/>
      <c r="I209" s="12"/>
      <c r="J209" s="12"/>
      <c r="K209" s="12"/>
      <c r="L209" s="12"/>
      <c r="M209" s="12"/>
      <c r="N209" s="12"/>
    </row>
    <row r="210" spans="3:14" ht="12.75">
      <c r="C210" s="12"/>
      <c r="D210" s="12"/>
      <c r="E210" s="12"/>
      <c r="F210" s="12"/>
      <c r="G210" s="12"/>
      <c r="H210" s="12"/>
      <c r="I210" s="12"/>
      <c r="J210" s="12"/>
      <c r="K210" s="12"/>
      <c r="L210" s="12"/>
      <c r="M210" s="12"/>
      <c r="N210" s="12"/>
    </row>
    <row r="211" spans="3:14" ht="12.75">
      <c r="C211" s="12"/>
      <c r="D211" s="12"/>
      <c r="E211" s="12"/>
      <c r="F211" s="12"/>
      <c r="G211" s="12"/>
      <c r="H211" s="12"/>
      <c r="I211" s="12"/>
      <c r="J211" s="12"/>
      <c r="K211" s="12"/>
      <c r="L211" s="12"/>
      <c r="M211" s="12"/>
      <c r="N211" s="12"/>
    </row>
    <row r="212" spans="3:14" ht="12.75">
      <c r="C212" s="12"/>
      <c r="D212" s="12"/>
      <c r="E212" s="12"/>
      <c r="F212" s="12"/>
      <c r="G212" s="12"/>
      <c r="H212" s="12"/>
      <c r="I212" s="12"/>
      <c r="J212" s="12"/>
      <c r="K212" s="12"/>
      <c r="L212" s="12"/>
      <c r="M212" s="12"/>
      <c r="N212" s="12"/>
    </row>
    <row r="213" spans="3:14" ht="12.75">
      <c r="C213" s="12"/>
      <c r="D213" s="12"/>
      <c r="E213" s="12"/>
      <c r="F213" s="12"/>
      <c r="G213" s="12"/>
      <c r="H213" s="12"/>
      <c r="I213" s="12"/>
      <c r="J213" s="12"/>
      <c r="K213" s="12"/>
      <c r="L213" s="12"/>
      <c r="M213" s="12"/>
      <c r="N213" s="12"/>
    </row>
    <row r="214" spans="3:14" ht="12.75">
      <c r="C214" s="12"/>
      <c r="D214" s="12"/>
      <c r="E214" s="12"/>
      <c r="F214" s="12"/>
      <c r="G214" s="12"/>
      <c r="H214" s="12"/>
      <c r="I214" s="12"/>
      <c r="J214" s="12"/>
      <c r="K214" s="12"/>
      <c r="L214" s="12"/>
      <c r="M214" s="12"/>
      <c r="N214" s="12"/>
    </row>
    <row r="215" spans="3:14" ht="12.75">
      <c r="C215" s="12"/>
      <c r="D215" s="12"/>
      <c r="E215" s="12"/>
      <c r="F215" s="12"/>
      <c r="G215" s="12"/>
      <c r="H215" s="12"/>
      <c r="I215" s="12"/>
      <c r="J215" s="12"/>
      <c r="K215" s="12"/>
      <c r="L215" s="12"/>
      <c r="M215" s="12"/>
      <c r="N215" s="12"/>
    </row>
    <row r="216" spans="3:14" ht="12.75">
      <c r="C216" s="12"/>
      <c r="D216" s="12"/>
      <c r="E216" s="12"/>
      <c r="F216" s="12"/>
      <c r="G216" s="12"/>
      <c r="H216" s="12"/>
      <c r="I216" s="12"/>
      <c r="J216" s="12"/>
      <c r="K216" s="12"/>
      <c r="L216" s="12"/>
      <c r="M216" s="12"/>
      <c r="N216" s="12"/>
    </row>
    <row r="217" spans="3:14" ht="12.75">
      <c r="C217" s="12"/>
      <c r="D217" s="12"/>
      <c r="E217" s="12"/>
      <c r="F217" s="12"/>
      <c r="G217" s="12"/>
      <c r="H217" s="12"/>
      <c r="I217" s="12"/>
      <c r="J217" s="12"/>
      <c r="K217" s="12"/>
      <c r="L217" s="12"/>
      <c r="M217" s="12"/>
      <c r="N217" s="12"/>
    </row>
    <row r="218" spans="3:14" ht="12.75">
      <c r="C218" s="12"/>
      <c r="D218" s="12"/>
      <c r="E218" s="12"/>
      <c r="F218" s="12"/>
      <c r="G218" s="12"/>
      <c r="H218" s="12"/>
      <c r="I218" s="12"/>
      <c r="J218" s="12"/>
      <c r="K218" s="12"/>
      <c r="L218" s="12"/>
      <c r="M218" s="12"/>
      <c r="N218" s="12"/>
    </row>
    <row r="219" spans="3:14" ht="12.75">
      <c r="C219" s="12"/>
      <c r="D219" s="12"/>
      <c r="E219" s="12"/>
      <c r="F219" s="12"/>
      <c r="G219" s="12"/>
      <c r="H219" s="12"/>
      <c r="I219" s="12"/>
      <c r="J219" s="12"/>
      <c r="K219" s="12"/>
      <c r="L219" s="12"/>
      <c r="M219" s="12"/>
      <c r="N219" s="12"/>
    </row>
    <row r="220" spans="3:14" ht="12.75">
      <c r="C220" s="12"/>
      <c r="D220" s="12"/>
      <c r="E220" s="12"/>
      <c r="F220" s="12"/>
      <c r="G220" s="12"/>
      <c r="H220" s="12"/>
      <c r="I220" s="12"/>
      <c r="J220" s="12"/>
      <c r="K220" s="12"/>
      <c r="L220" s="12"/>
      <c r="M220" s="12"/>
      <c r="N220" s="12"/>
    </row>
    <row r="221" spans="3:14" ht="12.75">
      <c r="C221" s="12"/>
      <c r="D221" s="12"/>
      <c r="E221" s="12"/>
      <c r="F221" s="12"/>
      <c r="G221" s="12"/>
      <c r="H221" s="12"/>
      <c r="I221" s="12"/>
      <c r="J221" s="12"/>
      <c r="K221" s="12"/>
      <c r="L221" s="12"/>
      <c r="M221" s="12"/>
      <c r="N221" s="12"/>
    </row>
    <row r="222" spans="3:14" ht="12.75">
      <c r="C222" s="12"/>
      <c r="D222" s="12"/>
      <c r="E222" s="12"/>
      <c r="F222" s="12"/>
      <c r="G222" s="12"/>
      <c r="H222" s="12"/>
      <c r="I222" s="12"/>
      <c r="J222" s="12"/>
      <c r="K222" s="12"/>
      <c r="L222" s="12"/>
      <c r="M222" s="12"/>
      <c r="N222" s="12"/>
    </row>
    <row r="223" spans="3:14" ht="12.75">
      <c r="C223" s="12"/>
      <c r="D223" s="12"/>
      <c r="E223" s="12"/>
      <c r="F223" s="12"/>
      <c r="G223" s="12"/>
      <c r="H223" s="12"/>
      <c r="I223" s="12"/>
      <c r="J223" s="12"/>
      <c r="K223" s="12"/>
      <c r="L223" s="12"/>
      <c r="M223" s="12"/>
      <c r="N223" s="12"/>
    </row>
    <row r="224" spans="3:14" ht="12.75">
      <c r="C224" s="12"/>
      <c r="D224" s="12"/>
      <c r="E224" s="12"/>
      <c r="F224" s="12"/>
      <c r="G224" s="12"/>
      <c r="H224" s="12"/>
      <c r="I224" s="12"/>
      <c r="J224" s="12"/>
      <c r="K224" s="12"/>
      <c r="L224" s="12"/>
      <c r="M224" s="12"/>
      <c r="N224" s="12"/>
    </row>
    <row r="225" spans="3:14" ht="12.75">
      <c r="C225" s="12"/>
      <c r="D225" s="12"/>
      <c r="E225" s="12"/>
      <c r="F225" s="12"/>
      <c r="G225" s="12"/>
      <c r="H225" s="12"/>
      <c r="I225" s="12"/>
      <c r="J225" s="12"/>
      <c r="K225" s="12"/>
      <c r="L225" s="12"/>
      <c r="M225" s="12"/>
      <c r="N225" s="12"/>
    </row>
    <row r="226" spans="3:14" ht="12.75">
      <c r="C226" s="12"/>
      <c r="D226" s="12"/>
      <c r="E226" s="12"/>
      <c r="F226" s="12"/>
      <c r="G226" s="12"/>
      <c r="H226" s="12"/>
      <c r="I226" s="12"/>
      <c r="J226" s="12"/>
      <c r="K226" s="12"/>
      <c r="L226" s="12"/>
      <c r="M226" s="12"/>
      <c r="N226" s="12"/>
    </row>
    <row r="227" spans="3:14" ht="12.75">
      <c r="C227" s="12"/>
      <c r="D227" s="12"/>
      <c r="E227" s="12"/>
      <c r="F227" s="12"/>
      <c r="G227" s="12"/>
      <c r="H227" s="12"/>
      <c r="I227" s="12"/>
      <c r="J227" s="12"/>
      <c r="K227" s="12"/>
      <c r="L227" s="12"/>
      <c r="M227" s="12"/>
      <c r="N227" s="12"/>
    </row>
    <row r="228" spans="3:14" ht="12.75">
      <c r="C228" s="12"/>
      <c r="D228" s="12"/>
      <c r="E228" s="12"/>
      <c r="F228" s="12"/>
      <c r="G228" s="12"/>
      <c r="H228" s="12"/>
      <c r="I228" s="12"/>
      <c r="J228" s="12"/>
      <c r="K228" s="12"/>
      <c r="L228" s="12"/>
      <c r="M228" s="12"/>
      <c r="N228" s="12"/>
    </row>
    <row r="229" spans="3:14" ht="12.75">
      <c r="C229" s="12"/>
      <c r="D229" s="12"/>
      <c r="E229" s="12"/>
      <c r="F229" s="12"/>
      <c r="G229" s="12"/>
      <c r="H229" s="12"/>
      <c r="I229" s="12"/>
      <c r="J229" s="12"/>
      <c r="K229" s="12"/>
      <c r="L229" s="12"/>
      <c r="M229" s="12"/>
      <c r="N229" s="12"/>
    </row>
    <row r="230" spans="3:14" ht="12.75">
      <c r="C230" s="12"/>
      <c r="D230" s="12"/>
      <c r="E230" s="12"/>
      <c r="F230" s="12"/>
      <c r="G230" s="12"/>
      <c r="H230" s="12"/>
      <c r="I230" s="12"/>
      <c r="J230" s="12"/>
      <c r="K230" s="12"/>
      <c r="L230" s="12"/>
      <c r="M230" s="12"/>
      <c r="N230" s="12"/>
    </row>
    <row r="231" ht="12.75">
      <c r="N231" s="12"/>
    </row>
    <row r="232" ht="12.75">
      <c r="N232" s="12"/>
    </row>
    <row r="233" ht="12.75">
      <c r="N233" s="12"/>
    </row>
    <row r="234" ht="12.75">
      <c r="N234" s="12"/>
    </row>
    <row r="235" ht="12.75">
      <c r="N235" s="12"/>
    </row>
    <row r="236" ht="12.75">
      <c r="N236" s="12"/>
    </row>
    <row r="237" ht="12.75">
      <c r="N237" s="12"/>
    </row>
    <row r="238" ht="12.75">
      <c r="N238" s="12"/>
    </row>
    <row r="239" ht="12.75">
      <c r="N239" s="12"/>
    </row>
    <row r="240" ht="12.75">
      <c r="N240" s="12"/>
    </row>
    <row r="241" ht="12.75">
      <c r="N241" s="12"/>
    </row>
    <row r="242" ht="12.75">
      <c r="N242" s="12"/>
    </row>
  </sheetData>
  <mergeCells count="15">
    <mergeCell ref="A23:M24"/>
    <mergeCell ref="H3:M6"/>
    <mergeCell ref="A10:A11"/>
    <mergeCell ref="A8:M8"/>
    <mergeCell ref="A3:F3"/>
    <mergeCell ref="A4:D4"/>
    <mergeCell ref="A5:D5"/>
    <mergeCell ref="A6:D6"/>
    <mergeCell ref="B10:B11"/>
    <mergeCell ref="C10:D11"/>
    <mergeCell ref="G10:I10"/>
    <mergeCell ref="J10:L10"/>
    <mergeCell ref="M10:M11"/>
    <mergeCell ref="A21:M22"/>
    <mergeCell ref="E10:F11"/>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96" r:id="rId1"/>
</worksheet>
</file>

<file path=xl/worksheets/sheet24.xml><?xml version="1.0" encoding="utf-8"?>
<worksheet xmlns="http://schemas.openxmlformats.org/spreadsheetml/2006/main" xmlns:r="http://schemas.openxmlformats.org/officeDocument/2006/relationships">
  <sheetPr>
    <pageSetUpPr fitToPage="1"/>
  </sheetPr>
  <dimension ref="A1:AB229"/>
  <sheetViews>
    <sheetView workbookViewId="0" topLeftCell="A1">
      <pane xSplit="1" ySplit="6" topLeftCell="B12" activePane="bottomRight" state="frozen"/>
      <selection pane="topLeft" activeCell="A1" sqref="A1"/>
      <selection pane="topRight" activeCell="B1" sqref="B1"/>
      <selection pane="bottomLeft" activeCell="A9" sqref="A9"/>
      <selection pane="bottomRight" activeCell="A3" sqref="A3:Q21"/>
    </sheetView>
  </sheetViews>
  <sheetFormatPr defaultColWidth="11.421875" defaultRowHeight="12.75"/>
  <cols>
    <col min="1" max="1" width="10.7109375" style="1" customWidth="1"/>
    <col min="2" max="2" width="12.7109375" style="1" customWidth="1"/>
    <col min="3" max="6" width="6.7109375" style="1" customWidth="1"/>
    <col min="7" max="7" width="12.7109375" style="1" customWidth="1"/>
    <col min="8" max="15" width="6.7109375" style="1" customWidth="1"/>
    <col min="16" max="16" width="11.7109375" style="1" customWidth="1"/>
    <col min="17" max="17" width="8.7109375" style="1" customWidth="1"/>
    <col min="18" max="20" width="7.7109375" style="1" customWidth="1"/>
    <col min="21" max="23" width="10.7109375" style="1" customWidth="1"/>
    <col min="24" max="24" width="7.7109375" style="1" customWidth="1"/>
    <col min="25" max="27" width="11.7109375" style="1" customWidth="1"/>
    <col min="28" max="16384" width="11.421875" style="1" customWidth="1"/>
  </cols>
  <sheetData>
    <row r="1" spans="2:17" ht="12.75">
      <c r="B1" s="2"/>
      <c r="C1" s="2"/>
      <c r="D1" s="2"/>
      <c r="E1" s="574"/>
      <c r="F1" s="2"/>
      <c r="G1" s="2"/>
      <c r="H1" s="2"/>
      <c r="I1" s="2"/>
      <c r="J1" s="2"/>
      <c r="K1" s="2"/>
      <c r="L1" s="2"/>
      <c r="M1" s="2"/>
      <c r="N1" s="2"/>
      <c r="O1" s="2"/>
      <c r="P1" s="2"/>
      <c r="Q1" s="2"/>
    </row>
    <row r="2" ht="13.5" thickBot="1"/>
    <row r="3" spans="1:17" ht="19.5" customHeight="1" thickBot="1" thickTop="1">
      <c r="A3" s="628" t="s">
        <v>20</v>
      </c>
      <c r="B3" s="629"/>
      <c r="C3" s="629"/>
      <c r="D3" s="629"/>
      <c r="E3" s="629"/>
      <c r="F3" s="629"/>
      <c r="G3" s="629"/>
      <c r="H3" s="629"/>
      <c r="I3" s="629"/>
      <c r="J3" s="629"/>
      <c r="K3" s="629"/>
      <c r="L3" s="629"/>
      <c r="M3" s="629"/>
      <c r="N3" s="629"/>
      <c r="O3" s="629"/>
      <c r="P3" s="629"/>
      <c r="Q3" s="630"/>
    </row>
    <row r="4" spans="1:28" ht="19.5" customHeight="1" thickBot="1" thickTop="1">
      <c r="A4" s="29"/>
      <c r="B4" s="30"/>
      <c r="C4" s="30"/>
      <c r="D4" s="30"/>
      <c r="E4" s="30"/>
      <c r="F4" s="30"/>
      <c r="G4" s="30"/>
      <c r="H4" s="30"/>
      <c r="I4" s="30"/>
      <c r="J4" s="30"/>
      <c r="K4" s="30"/>
      <c r="L4" s="30"/>
      <c r="M4" s="30"/>
      <c r="N4" s="30"/>
      <c r="O4" s="30"/>
      <c r="P4" s="30"/>
      <c r="Q4" s="32"/>
      <c r="U4" s="695" t="s">
        <v>249</v>
      </c>
      <c r="V4" s="629"/>
      <c r="W4" s="630"/>
      <c r="Y4" s="695" t="s">
        <v>130</v>
      </c>
      <c r="Z4" s="629"/>
      <c r="AA4" s="629"/>
      <c r="AB4" s="750" t="s">
        <v>129</v>
      </c>
    </row>
    <row r="5" spans="1:28" ht="49.5" customHeight="1" thickTop="1">
      <c r="A5" s="3"/>
      <c r="B5" s="691" t="s">
        <v>222</v>
      </c>
      <c r="C5" s="692" t="s">
        <v>221</v>
      </c>
      <c r="D5" s="684"/>
      <c r="E5" s="692" t="s">
        <v>227</v>
      </c>
      <c r="F5" s="684"/>
      <c r="G5" s="691" t="s">
        <v>223</v>
      </c>
      <c r="H5" s="692" t="s">
        <v>224</v>
      </c>
      <c r="I5" s="684"/>
      <c r="J5" s="692" t="s">
        <v>218</v>
      </c>
      <c r="K5" s="684"/>
      <c r="L5" s="692" t="s">
        <v>219</v>
      </c>
      <c r="M5" s="684"/>
      <c r="N5" s="692" t="s">
        <v>220</v>
      </c>
      <c r="O5" s="684"/>
      <c r="P5" s="753" t="s">
        <v>228</v>
      </c>
      <c r="Q5" s="749" t="s">
        <v>8</v>
      </c>
      <c r="U5" s="331" t="s">
        <v>366</v>
      </c>
      <c r="V5" s="332" t="s">
        <v>131</v>
      </c>
      <c r="W5" s="199" t="s">
        <v>250</v>
      </c>
      <c r="Y5" s="724"/>
      <c r="Z5" s="682"/>
      <c r="AA5" s="682"/>
      <c r="AB5" s="751"/>
    </row>
    <row r="6" spans="1:28" ht="19.5" customHeight="1">
      <c r="A6" s="18" t="s">
        <v>379</v>
      </c>
      <c r="B6" s="752"/>
      <c r="C6" s="682"/>
      <c r="D6" s="682"/>
      <c r="E6" s="682"/>
      <c r="F6" s="682"/>
      <c r="G6" s="752"/>
      <c r="H6" s="682"/>
      <c r="I6" s="682"/>
      <c r="J6" s="682"/>
      <c r="K6" s="682"/>
      <c r="L6" s="682"/>
      <c r="M6" s="682"/>
      <c r="N6" s="682"/>
      <c r="O6" s="682"/>
      <c r="P6" s="701"/>
      <c r="Q6" s="721"/>
      <c r="U6" s="41" t="s">
        <v>235</v>
      </c>
      <c r="V6" s="333" t="s">
        <v>237</v>
      </c>
      <c r="W6" s="334" t="s">
        <v>236</v>
      </c>
      <c r="Y6" s="41" t="s">
        <v>370</v>
      </c>
      <c r="Z6" s="333" t="s">
        <v>251</v>
      </c>
      <c r="AA6" s="333" t="s">
        <v>252</v>
      </c>
      <c r="AB6" s="751"/>
    </row>
    <row r="7" spans="1:28" ht="19.5" customHeight="1">
      <c r="A7" s="9">
        <v>2005</v>
      </c>
      <c r="B7" s="60">
        <f aca="true" t="shared" si="0" ref="B7:B12">G7+C7+E7</f>
        <v>1155.3657579547635</v>
      </c>
      <c r="C7" s="6">
        <f>'CN19'!H8*('CN2'!E7+'CN2'!G7+'CN2'!H7)</f>
        <v>52.7326797544314</v>
      </c>
      <c r="D7" s="88">
        <f aca="true" t="shared" si="1" ref="D7:D14">C7/$G7</f>
        <v>0.05149806514074712</v>
      </c>
      <c r="E7" s="59">
        <f>'CN19'!$G8*((1-'CN21a'!$U7)*'CN21a'!P7-'CN21a'!P7*'CN13'!K7/('CN21a'!P7+'CN22a'!R7+'CN23a'!L8))</f>
        <v>78.65907820033186</v>
      </c>
      <c r="F7" s="88">
        <f aca="true" t="shared" si="2" ref="F7:F12">E7/B7</f>
        <v>0.06808153838622906</v>
      </c>
      <c r="G7" s="205">
        <f>'CN2'!E7+'CN2'!G7+'CN2'!H7+'CN2'!I7+'CN2'!K7+'CN8'!H9</f>
        <v>1023.9740000000003</v>
      </c>
      <c r="H7" s="6">
        <f>'CN10'!B9+'CN8'!H9</f>
        <v>332.715</v>
      </c>
      <c r="I7" s="88">
        <f aca="true" t="shared" si="3" ref="I7:I14">H7/$G7</f>
        <v>0.3249252422424787</v>
      </c>
      <c r="J7" s="6">
        <f>'CN9'!$G9*'[1]CSG1'!$U8</f>
        <v>60.359583042534574</v>
      </c>
      <c r="K7" s="88">
        <f aca="true" t="shared" si="4" ref="K7:K14">J7/$G7</f>
        <v>0.05894640200096346</v>
      </c>
      <c r="L7" s="6">
        <f>('CN9'!$E9+'CN9'!$AA9)*('[1]IRPP1'!$C7+'[1]IRPP1'!$D7)/'[1]IRPP1'!$B7</f>
        <v>34.47994395936093</v>
      </c>
      <c r="M7" s="88">
        <f aca="true" t="shared" si="5" ref="M7:M14">L7/$G7</f>
        <v>0.03367267524308325</v>
      </c>
      <c r="N7" s="6">
        <f>'CN9'!$J9*('[1]IRPP1'!$C7+'[1]IRPP1'!$D7)/'[1]IRPP1'!$B7</f>
        <v>8.654666010843846</v>
      </c>
      <c r="O7" s="88">
        <f aca="true" t="shared" si="6" ref="O7:O12">N7/G7</f>
        <v>0.008452036878713565</v>
      </c>
      <c r="P7" s="183">
        <f aca="true" t="shared" si="7" ref="P7:P12">G7-H7-J7-L7-N7</f>
        <v>587.7648069872608</v>
      </c>
      <c r="Q7" s="349">
        <f aca="true" t="shared" si="8" ref="Q7:Q12">1-P7/B7</f>
        <v>0.4912738213501098</v>
      </c>
      <c r="R7" s="27"/>
      <c r="S7" s="27"/>
      <c r="T7" s="326"/>
      <c r="U7" s="335">
        <f>'CN20a'!$F$5*'CN4'!$K7</f>
        <v>0.11325598992041491</v>
      </c>
      <c r="V7" s="336">
        <f>'CN20a'!$F$6*'CN4'!$K7</f>
        <v>0.11325598992041491</v>
      </c>
      <c r="W7" s="337">
        <f>('CN4'!E7-'CN21a'!U7*'CN21a'!P7-'CN21a'!V7*'CN23a'!L8)/'CN22a'!R7</f>
        <v>0.24785913958046007</v>
      </c>
      <c r="Y7" s="335">
        <f aca="true" t="shared" si="9" ref="Y7:Y12">I7</f>
        <v>0.3249252422424787</v>
      </c>
      <c r="Z7" s="506">
        <f aca="true" t="shared" si="10" ref="Z7:Z14">0.578*Y7</f>
        <v>0.1878067900161527</v>
      </c>
      <c r="AA7" s="336">
        <f aca="true" t="shared" si="11" ref="AA7:AA12">0.422*Y7</f>
        <v>0.13711845222632602</v>
      </c>
      <c r="AB7" s="345">
        <f>Z7*G7/'CN6'!C10</f>
        <v>0.7820533706380158</v>
      </c>
    </row>
    <row r="8" spans="1:28" ht="19.5" customHeight="1">
      <c r="A8" s="9">
        <f>A7+1</f>
        <v>2006</v>
      </c>
      <c r="B8" s="60">
        <f t="shared" si="0"/>
        <v>1202.5940701353722</v>
      </c>
      <c r="C8" s="6">
        <f>'CN19'!H9*('CN2'!E8+'CN2'!G8+'CN2'!H8)</f>
        <v>54.1857171152861</v>
      </c>
      <c r="D8" s="88">
        <f t="shared" si="1"/>
        <v>0.05075598830098252</v>
      </c>
      <c r="E8" s="59">
        <f>'CN19'!$G9*((1-'CN21a'!$U8)*'CN21a'!P8-'CN21a'!P8*'CN13'!K8/('CN21a'!P8+'CN22a'!R8+'CN23a'!L9))</f>
        <v>80.83546302008604</v>
      </c>
      <c r="F8" s="88">
        <f t="shared" si="2"/>
        <v>0.0672175799195373</v>
      </c>
      <c r="G8" s="205">
        <f>'CN2'!E8+'CN2'!G8+'CN2'!H8+'CN2'!I8+'CN2'!K8+'CN8'!H10</f>
        <v>1067.5728900000001</v>
      </c>
      <c r="H8" s="6">
        <f>'CN10'!B10+'CN8'!H10</f>
        <v>349.68</v>
      </c>
      <c r="I8" s="88">
        <f t="shared" si="3"/>
        <v>0.3275467214233962</v>
      </c>
      <c r="J8" s="6">
        <f>'CN9'!$G10*'[1]CSG1'!$U9</f>
        <v>58.32344055513106</v>
      </c>
      <c r="K8" s="88">
        <f t="shared" si="4"/>
        <v>0.0546318111872727</v>
      </c>
      <c r="L8" s="6">
        <f>('CN9'!$E10+'CN9'!$AA10)*('[1]IRPP1'!$C8+'[1]IRPP1'!$D8)/'[1]IRPP1'!$B8</f>
        <v>36.65122010192652</v>
      </c>
      <c r="M8" s="88">
        <f t="shared" si="5"/>
        <v>0.03433135146577815</v>
      </c>
      <c r="N8" s="6">
        <f>'CN9'!$J10*('[1]IRPP1'!$C8+'[1]IRPP1'!$D8)/'[1]IRPP1'!$B8</f>
        <v>9.115343013838846</v>
      </c>
      <c r="O8" s="88">
        <f t="shared" si="6"/>
        <v>0.008538380001237054</v>
      </c>
      <c r="P8" s="183">
        <f t="shared" si="7"/>
        <v>613.8028863291038</v>
      </c>
      <c r="Q8" s="349">
        <f t="shared" si="8"/>
        <v>0.4896009371973621</v>
      </c>
      <c r="R8" s="27"/>
      <c r="S8" s="27"/>
      <c r="T8" s="326"/>
      <c r="U8" s="335">
        <f>'CN20a'!$F$5*'CN4'!$K8</f>
        <v>0.11438106400474307</v>
      </c>
      <c r="V8" s="336">
        <f>'CN20a'!$F$6*'CN4'!$K8</f>
        <v>0.11438106400474307</v>
      </c>
      <c r="W8" s="337">
        <f>('CN4'!E8-'CN21a'!U8*'CN21a'!P8-'CN21a'!V8*'CN23a'!L9)/'CN22a'!R8</f>
        <v>0.22443350196656933</v>
      </c>
      <c r="Y8" s="335">
        <f t="shared" si="9"/>
        <v>0.3275467214233962</v>
      </c>
      <c r="Z8" s="336">
        <f t="shared" si="10"/>
        <v>0.18932200498272297</v>
      </c>
      <c r="AA8" s="336">
        <f t="shared" si="11"/>
        <v>0.1382247164406732</v>
      </c>
      <c r="AB8" s="345">
        <f>Z8*G8/'CN6'!C11</f>
        <v>0.7830274291027429</v>
      </c>
    </row>
    <row r="9" spans="1:28" ht="19.5" customHeight="1">
      <c r="A9" s="9">
        <f>A8+1</f>
        <v>2007</v>
      </c>
      <c r="B9" s="60">
        <f t="shared" si="0"/>
        <v>1250.498577366185</v>
      </c>
      <c r="C9" s="6">
        <f>'CN19'!H10*('CN2'!E9+'CN2'!G9+'CN2'!H9)</f>
        <v>55.94536977677886</v>
      </c>
      <c r="D9" s="88">
        <f t="shared" si="1"/>
        <v>0.05035178948310115</v>
      </c>
      <c r="E9" s="59">
        <f>'CN19'!$G10*((1-'CN21a'!$U9)*'CN21a'!P9-'CN21a'!P9*'CN13'!K9/('CN21a'!P9+'CN22a'!R9+'CN23a'!L10))</f>
        <v>83.46320758940594</v>
      </c>
      <c r="F9" s="88">
        <f t="shared" si="2"/>
        <v>0.06674394445549642</v>
      </c>
      <c r="G9" s="205">
        <f>'CN2'!E9+'CN2'!G9+'CN2'!H9+'CN2'!I9+'CN2'!K9+'CN8'!H11</f>
        <v>1111.0900000000001</v>
      </c>
      <c r="H9" s="6">
        <f>'CN10'!B11+'CN8'!H11</f>
        <v>362.70799999999997</v>
      </c>
      <c r="I9" s="88">
        <f t="shared" si="3"/>
        <v>0.326443402424646</v>
      </c>
      <c r="J9" s="6">
        <f>'CN9'!$G11*'[1]CSG1'!$U10</f>
        <v>60.30208183525211</v>
      </c>
      <c r="K9" s="88">
        <f t="shared" si="4"/>
        <v>0.054272904836918795</v>
      </c>
      <c r="L9" s="6">
        <f>('CN9'!$E11+'CN9'!$AA11)*('[1]IRPP1'!$C9+'[1]IRPP1'!$D9)/'[1]IRPP1'!$B9</f>
        <v>34.21102243635295</v>
      </c>
      <c r="M9" s="88">
        <f t="shared" si="5"/>
        <v>0.030790505212316684</v>
      </c>
      <c r="N9" s="6">
        <f>'CN9'!$J11*('[1]IRPP1'!$C9+'[1]IRPP1'!$D9)/'[1]IRPP1'!$B9</f>
        <v>9.527211603244623</v>
      </c>
      <c r="O9" s="88">
        <f t="shared" si="6"/>
        <v>0.008574653361334025</v>
      </c>
      <c r="P9" s="183">
        <f t="shared" si="7"/>
        <v>644.3416841251504</v>
      </c>
      <c r="Q9" s="349">
        <f t="shared" si="8"/>
        <v>0.4847321734005723</v>
      </c>
      <c r="R9" s="27"/>
      <c r="S9" s="27"/>
      <c r="T9" s="326"/>
      <c r="U9" s="335">
        <f>'CN20a'!$F$5*'CN4'!$K9</f>
        <v>0.11775839933406888</v>
      </c>
      <c r="V9" s="336">
        <f>'CN20a'!$F$6*'CN4'!$K9</f>
        <v>0.11775839933406888</v>
      </c>
      <c r="W9" s="337">
        <f>('CN4'!E9-'CN21a'!U9*'CN21a'!P9-'CN21a'!V9*'CN23a'!L10)/'CN22a'!R9</f>
        <v>0.25929243596396007</v>
      </c>
      <c r="Y9" s="335">
        <f t="shared" si="9"/>
        <v>0.326443402424646</v>
      </c>
      <c r="Z9" s="336">
        <f t="shared" si="10"/>
        <v>0.18868428660144537</v>
      </c>
      <c r="AA9" s="336">
        <f t="shared" si="11"/>
        <v>0.1377591158232006</v>
      </c>
      <c r="AB9" s="345">
        <f>Z9*G9/'CN6'!C12</f>
        <v>0.7758029234355917</v>
      </c>
    </row>
    <row r="10" spans="1:28" ht="19.5" customHeight="1">
      <c r="A10" s="9">
        <v>2008</v>
      </c>
      <c r="B10" s="60">
        <f t="shared" si="0"/>
        <v>1284.8437933185908</v>
      </c>
      <c r="C10" s="6">
        <f>'CN19'!H11*('CN2'!E10+'CN2'!G10+'CN2'!H10)</f>
        <v>56.40607901255141</v>
      </c>
      <c r="D10" s="88">
        <f t="shared" si="1"/>
        <v>0.0492839990288878</v>
      </c>
      <c r="E10" s="59">
        <f>'CN19'!$G11*((1-'CN21a'!$U10)*'CN21a'!P10-'CN21a'!P10*'CN13'!K10/('CN21a'!P10+'CN22a'!R10+'CN23a'!L11))</f>
        <v>83.92671430603926</v>
      </c>
      <c r="F10" s="88">
        <f t="shared" si="2"/>
        <v>0.06532055860990467</v>
      </c>
      <c r="G10" s="205">
        <f>'CN2'!E10+'CN2'!G10+'CN2'!H10+'CN2'!I10+'CN2'!K10+'CN8'!H12</f>
        <v>1144.5110000000002</v>
      </c>
      <c r="H10" s="6">
        <f>'CN10'!B12+'CN8'!H12</f>
        <v>374.224</v>
      </c>
      <c r="I10" s="88">
        <f t="shared" si="3"/>
        <v>0.32697282944419054</v>
      </c>
      <c r="J10" s="6">
        <f>'CN9'!$G12*'[1]CSG1'!$U11</f>
        <v>62.584793844495785</v>
      </c>
      <c r="K10" s="88">
        <f t="shared" si="4"/>
        <v>0.05468256211123858</v>
      </c>
      <c r="L10" s="6">
        <f>('CN9'!$E12+'CN9'!$AA12)*('[1]IRPP1'!$C10+'[1]IRPP1'!$D10)/'[1]IRPP1'!$B10</f>
        <v>36.90760374233712</v>
      </c>
      <c r="M10" s="88">
        <f t="shared" si="5"/>
        <v>0.03224748712973236</v>
      </c>
      <c r="N10" s="6">
        <f>'CN9'!$J12*('[1]IRPP1'!$C10+'[1]IRPP1'!$D10)/'[1]IRPP1'!$B10</f>
        <v>9.959142540080826</v>
      </c>
      <c r="O10" s="88">
        <f t="shared" si="6"/>
        <v>0.008701657336697354</v>
      </c>
      <c r="P10" s="183">
        <f t="shared" si="7"/>
        <v>660.8354598730865</v>
      </c>
      <c r="Q10" s="349">
        <f t="shared" si="8"/>
        <v>0.4856686366782135</v>
      </c>
      <c r="R10" s="27"/>
      <c r="S10" s="27"/>
      <c r="T10" s="326"/>
      <c r="U10" s="335">
        <f>'CN20a'!$F$5*'CN4'!$K10</f>
        <v>0.11595699378319388</v>
      </c>
      <c r="V10" s="336">
        <f>'CN20a'!$F$6*'CN4'!$K10</f>
        <v>0.11595699378319388</v>
      </c>
      <c r="W10" s="337">
        <f>('CN4'!E10-'CN21a'!U10*'CN21a'!P10-'CN21a'!V10*'CN23a'!L11)/'CN22a'!R10</f>
        <v>0.23560747114328529</v>
      </c>
      <c r="Y10" s="335">
        <f t="shared" si="9"/>
        <v>0.32697282944419054</v>
      </c>
      <c r="Z10" s="336">
        <f t="shared" si="10"/>
        <v>0.18899029541874213</v>
      </c>
      <c r="AA10" s="336">
        <f t="shared" si="11"/>
        <v>0.1379825340254484</v>
      </c>
      <c r="AB10" s="345">
        <f>Z10*G10/'CN6'!C13</f>
        <v>0.7665154861298141</v>
      </c>
    </row>
    <row r="11" spans="1:28" ht="19.5" customHeight="1">
      <c r="A11" s="9">
        <v>2009</v>
      </c>
      <c r="B11" s="60">
        <f t="shared" si="0"/>
        <v>1273.7259840830893</v>
      </c>
      <c r="C11" s="6">
        <f>'CN19'!H12*('CN2'!E11+'CN2'!G11+'CN2'!H11)</f>
        <v>54.07831510848122</v>
      </c>
      <c r="D11" s="88">
        <f t="shared" si="1"/>
        <v>0.04734574952589847</v>
      </c>
      <c r="E11" s="59">
        <f>'CN19'!$G12*((1-'CN21a'!$U11)*'CN21a'!P11-'CN21a'!P11*'CN13'!K11/('CN21a'!P11+'CN22a'!R11+'CN23a'!L12))</f>
        <v>77.44766897460828</v>
      </c>
      <c r="F11" s="88">
        <f t="shared" si="2"/>
        <v>0.06080402688052261</v>
      </c>
      <c r="G11" s="205">
        <f>'CN2'!E11+'CN2'!G11+'CN2'!H11+'CN2'!I11+'CN2'!K11+'CN8'!H13</f>
        <v>1142.1999999999998</v>
      </c>
      <c r="H11" s="6">
        <f>'CN10'!B13+'CN8'!H13</f>
        <v>377.492</v>
      </c>
      <c r="I11" s="88">
        <f t="shared" si="3"/>
        <v>0.3304955349325863</v>
      </c>
      <c r="J11" s="6">
        <f>'CN9'!$G13*'[1]CSG1'!$U12</f>
        <v>62.92197545722039</v>
      </c>
      <c r="K11" s="88">
        <f t="shared" si="4"/>
        <v>0.05508840435757346</v>
      </c>
      <c r="L11" s="6">
        <f>('CN9'!$E13+'CN9'!$AA13)*('[1]IRPP1'!$C11+'[1]IRPP1'!$D11)/'[1]IRPP1'!$B11</f>
        <v>32.71395852034152</v>
      </c>
      <c r="M11" s="88">
        <f t="shared" si="5"/>
        <v>0.028641182385170307</v>
      </c>
      <c r="N11" s="6">
        <f>'CN9'!$J13*('[1]IRPP1'!$C11+'[1]IRPP1'!$D11)/'[1]IRPP1'!$B11</f>
        <v>10.531951240073512</v>
      </c>
      <c r="O11" s="88">
        <f t="shared" si="6"/>
        <v>0.00922075927164552</v>
      </c>
      <c r="P11" s="183">
        <f t="shared" si="7"/>
        <v>658.5401147823644</v>
      </c>
      <c r="Q11" s="349">
        <f t="shared" si="8"/>
        <v>0.482981329570328</v>
      </c>
      <c r="R11" s="27"/>
      <c r="S11" s="27"/>
      <c r="T11" s="326"/>
      <c r="U11" s="335">
        <f>'CN20a'!$F$5*'CN4'!$K11</f>
        <v>0.12515264481474506</v>
      </c>
      <c r="V11" s="336">
        <f>'CN20a'!$F$6*'CN4'!$K11</f>
        <v>0.12515264481474506</v>
      </c>
      <c r="W11" s="337">
        <f>('CN4'!E11-'CN21a'!U11*'CN21a'!P11-'CN21a'!V11*'CN23a'!L12)/'CN22a'!R11</f>
        <v>0.21264327462653088</v>
      </c>
      <c r="Y11" s="335">
        <f t="shared" si="9"/>
        <v>0.3304955349325863</v>
      </c>
      <c r="Z11" s="336">
        <f t="shared" si="10"/>
        <v>0.19102641919103489</v>
      </c>
      <c r="AA11" s="336">
        <f t="shared" si="11"/>
        <v>0.13946911574155144</v>
      </c>
      <c r="AB11" s="345">
        <f>Z11*G11/'CN6'!C14</f>
        <v>0.7345290188791036</v>
      </c>
    </row>
    <row r="12" spans="1:28" ht="19.5" customHeight="1" thickBot="1">
      <c r="A12" s="10">
        <v>2010</v>
      </c>
      <c r="B12" s="85">
        <f t="shared" si="0"/>
        <v>1290.147141251592</v>
      </c>
      <c r="C12" s="261">
        <f>'CN19'!H13*('CN2'!E12+'CN2'!G12+'CN2'!H12)</f>
        <v>53.69417728280714</v>
      </c>
      <c r="D12" s="90">
        <f t="shared" si="1"/>
        <v>0.04632422830332331</v>
      </c>
      <c r="E12" s="87">
        <f>'CN19'!$G13*((1-'CN21a'!$U12)*'CN21a'!P12-'CN21a'!P12*'CN13'!K12/('CN21a'!P12+'CN22a'!R12+'CN23a'!L13))</f>
        <v>77.35805295965515</v>
      </c>
      <c r="F12" s="90">
        <f t="shared" si="2"/>
        <v>0.05996064362442325</v>
      </c>
      <c r="G12" s="85">
        <f>'CN2'!E12+'CN2'!G12+'CN2'!H12+'CN2'!I12+'CN2'!K12+'CN8'!H14</f>
        <v>1159.0949110091296</v>
      </c>
      <c r="H12" s="261">
        <f>'CN10'!B14+'CN8'!H14</f>
        <v>382.8627410091298</v>
      </c>
      <c r="I12" s="90">
        <f t="shared" si="3"/>
        <v>0.3303118125812513</v>
      </c>
      <c r="J12" s="261">
        <f>'CN9'!$G14*'[1]CSG1'!$U13</f>
        <v>63.829333333333345</v>
      </c>
      <c r="K12" s="90">
        <f t="shared" si="4"/>
        <v>0.055068254313844184</v>
      </c>
      <c r="L12" s="261">
        <f>('CN9'!$E14+'CN9'!$AA14)*('[1]IRPP1'!$C12+'[1]IRPP1'!$D12)/'[1]IRPP1'!$B12</f>
        <v>33.59478544624653</v>
      </c>
      <c r="M12" s="90">
        <f t="shared" si="5"/>
        <v>0.02898363639350145</v>
      </c>
      <c r="N12" s="261">
        <f>'CN9'!$J14*('[1]IRPP1'!$C12+'[1]IRPP1'!$D12)/'[1]IRPP1'!$B12</f>
        <v>10.692417264628904</v>
      </c>
      <c r="O12" s="90">
        <f t="shared" si="6"/>
        <v>0.009224798731382476</v>
      </c>
      <c r="P12" s="257">
        <f t="shared" si="7"/>
        <v>668.1156339557909</v>
      </c>
      <c r="Q12" s="350">
        <f t="shared" si="8"/>
        <v>0.4821399725711585</v>
      </c>
      <c r="R12" s="8"/>
      <c r="S12" s="27"/>
      <c r="T12" s="326"/>
      <c r="U12" s="338">
        <f>'CN20a'!$F$5*'CN4'!$K12</f>
        <v>0.1253686504037961</v>
      </c>
      <c r="V12" s="339">
        <f>'CN20a'!$F$6*'CN4'!$K12</f>
        <v>0.1253686504037961</v>
      </c>
      <c r="W12" s="340">
        <f>('CN4'!E12-'CN21a'!U12*'CN21a'!P12-'CN21a'!V12*'CN23a'!L13)/'CN22a'!R12</f>
        <v>0.20996841553355455</v>
      </c>
      <c r="Y12" s="338">
        <f t="shared" si="9"/>
        <v>0.3303118125812513</v>
      </c>
      <c r="Z12" s="339">
        <f t="shared" si="10"/>
        <v>0.19092022767196323</v>
      </c>
      <c r="AA12" s="339">
        <f t="shared" si="11"/>
        <v>0.13939158490928805</v>
      </c>
      <c r="AB12" s="346">
        <f>Z12*G12/'CN6'!C15</f>
        <v>0.7296566886240164</v>
      </c>
    </row>
    <row r="13" spans="1:28" ht="19.5" customHeight="1" thickTop="1">
      <c r="A13" s="396">
        <v>2011</v>
      </c>
      <c r="B13" s="488">
        <f>G13+C13+E13</f>
        <v>1315.4079935938103</v>
      </c>
      <c r="C13" s="534">
        <f>'CN19'!H14*('CN2'!E13+'CN2'!G13+'CN2'!H13)</f>
        <v>55.17104696275315</v>
      </c>
      <c r="D13" s="494">
        <f t="shared" si="1"/>
        <v>0.04673115052086053</v>
      </c>
      <c r="E13" s="487">
        <f>'CN19'!$G14*((1-'CN21a'!$U13)*'CN21a'!P13-'CN21a'!P13*'CN13'!K13/('CN21a'!P13+'CN22a'!R13+'CN23a'!L14))</f>
        <v>79.63158280366545</v>
      </c>
      <c r="F13" s="494">
        <f>E13/B13</f>
        <v>0.060537554273260095</v>
      </c>
      <c r="G13" s="488">
        <f>'CN2'!E13+'CN2'!G13+'CN2'!H13+'CN2'!I13+'CN2'!K13+'CN8'!H15</f>
        <v>1180.6053638273918</v>
      </c>
      <c r="H13" s="534">
        <f>'CN10'!B15+'CN8'!H15</f>
        <v>390.29166566739167</v>
      </c>
      <c r="I13" s="494">
        <f t="shared" si="3"/>
        <v>0.3305860515507988</v>
      </c>
      <c r="J13" s="534">
        <f>'CN9'!$G15*'[1]CSG1'!$U14</f>
        <v>65.50592793595673</v>
      </c>
      <c r="K13" s="494">
        <f t="shared" si="4"/>
        <v>0.05548503330833071</v>
      </c>
      <c r="L13" s="534">
        <f>('CN9'!$E15+'CN9'!$AA15)*('[1]IRPP1'!$C13+'[1]IRPP1'!$D13)/'[1]IRPP1'!$B13</f>
        <v>36.171120586047806</v>
      </c>
      <c r="M13" s="494">
        <f t="shared" si="5"/>
        <v>0.030637774225237332</v>
      </c>
      <c r="N13" s="534">
        <f>'CN9'!$J15*('[1]IRPP1'!$C13+'[1]IRPP1'!$D13)/'[1]IRPP1'!$B13</f>
        <v>10.938400779178142</v>
      </c>
      <c r="O13" s="494">
        <f>N13/G13</f>
        <v>0.009265077996695745</v>
      </c>
      <c r="P13" s="496">
        <f>G13-H13-J13-L13-N13</f>
        <v>677.6982488588175</v>
      </c>
      <c r="Q13" s="551">
        <f>1-P13/B13</f>
        <v>0.4847999615637987</v>
      </c>
      <c r="R13" s="8"/>
      <c r="S13" s="27"/>
      <c r="T13" s="326"/>
      <c r="U13" s="335">
        <f>'CN20a'!$F$5*'CN4'!$K13</f>
        <v>0.1260801869750362</v>
      </c>
      <c r="V13" s="336">
        <f>'CN20a'!$F$6*'CN4'!$K13</f>
        <v>0.1260801869750362</v>
      </c>
      <c r="W13" s="337">
        <f>('CN4'!E13-'CN21a'!U13*'CN21a'!P13-'CN21a'!V13*'CN23a'!L14)/'CN22a'!R13</f>
        <v>0.2095381609137069</v>
      </c>
      <c r="X13" s="466"/>
      <c r="Y13" s="335">
        <f>I13</f>
        <v>0.3305860515507988</v>
      </c>
      <c r="Z13" s="336">
        <f t="shared" si="10"/>
        <v>0.1910787377963617</v>
      </c>
      <c r="AA13" s="336">
        <f>0.422*Y13</f>
        <v>0.1395073137544371</v>
      </c>
      <c r="AB13" s="345">
        <f>Z13*G13/'CN6'!C16</f>
        <v>0.7221501676082571</v>
      </c>
    </row>
    <row r="14" spans="1:28" ht="19.5" customHeight="1" thickBot="1">
      <c r="A14" s="10">
        <v>2012</v>
      </c>
      <c r="B14" s="85">
        <f>G14+C14+E14</f>
        <v>1354.8702334016243</v>
      </c>
      <c r="C14" s="261">
        <f>'CN19'!H15*('CN2'!E14+'CN2'!G14+'CN2'!H14)</f>
        <v>56.826178371635734</v>
      </c>
      <c r="D14" s="90">
        <f t="shared" si="1"/>
        <v>0.04673115052086053</v>
      </c>
      <c r="E14" s="87">
        <f>'CN19'!$G15*((1-'CN21a'!$U14)*'CN21a'!P14-'CN21a'!P14*'CN13'!K14/('CN21a'!P14+'CN22a'!R14+'CN23a'!L15))</f>
        <v>82.02053028777534</v>
      </c>
      <c r="F14" s="90">
        <f>E14/B14</f>
        <v>0.06053755427326005</v>
      </c>
      <c r="G14" s="85">
        <f>'CN2'!E14+'CN2'!G14+'CN2'!H14+'CN2'!I14+'CN2'!K14+'CN8'!H16</f>
        <v>1216.0235247422133</v>
      </c>
      <c r="H14" s="261">
        <f>'CN10'!B16+'CN8'!H16</f>
        <v>402.0004156374134</v>
      </c>
      <c r="I14" s="90">
        <f t="shared" si="3"/>
        <v>0.33058605155079884</v>
      </c>
      <c r="J14" s="261">
        <f>'CN9'!$G16*'[1]CSG1'!$U15</f>
        <v>67.47110577403545</v>
      </c>
      <c r="K14" s="90">
        <f t="shared" si="4"/>
        <v>0.05548503330833073</v>
      </c>
      <c r="L14" s="261">
        <f>('CN9'!$E16+'CN9'!$AA16)*('[1]IRPP1'!$C14+'[1]IRPP1'!$D14)/'[1]IRPP1'!$B14</f>
        <v>37.25625420362924</v>
      </c>
      <c r="M14" s="90">
        <f t="shared" si="5"/>
        <v>0.030637774225237335</v>
      </c>
      <c r="N14" s="261">
        <f>'CN9'!$J16*('[1]IRPP1'!$C14+'[1]IRPP1'!$D14)/'[1]IRPP1'!$B14</f>
        <v>11.266552802553486</v>
      </c>
      <c r="O14" s="90">
        <f>N14/G14</f>
        <v>0.009265077996695745</v>
      </c>
      <c r="P14" s="257">
        <f>G14-H14-J14-L14-N14</f>
        <v>698.0291963245817</v>
      </c>
      <c r="Q14" s="350">
        <f>1-P14/B14</f>
        <v>0.4847999615637989</v>
      </c>
      <c r="R14" s="8"/>
      <c r="S14" s="27"/>
      <c r="T14" s="326"/>
      <c r="U14" s="338">
        <f>'CN20a'!$F$5*'CN4'!$K14</f>
        <v>0.1260801869750362</v>
      </c>
      <c r="V14" s="339">
        <f>'CN20a'!$F$6*'CN4'!$K14</f>
        <v>0.1260801869750362</v>
      </c>
      <c r="W14" s="340">
        <f>('CN4'!E14-'CN21a'!U14*'CN21a'!P14-'CN21a'!V14*'CN23a'!L15)/'CN22a'!R14</f>
        <v>0.20953816091370703</v>
      </c>
      <c r="X14" s="466"/>
      <c r="Y14" s="338">
        <f>I14</f>
        <v>0.33058605155079884</v>
      </c>
      <c r="Z14" s="339">
        <f t="shared" si="10"/>
        <v>0.19107873779636173</v>
      </c>
      <c r="AA14" s="339">
        <f>0.422*Y14</f>
        <v>0.13950731375443712</v>
      </c>
      <c r="AB14" s="346">
        <f>Z14*G14/'CN6'!C17</f>
        <v>0.722150167608257</v>
      </c>
    </row>
    <row r="15" spans="2:26" ht="14.25" thickBot="1" thickTop="1">
      <c r="B15" s="12"/>
      <c r="C15" s="12"/>
      <c r="D15" s="12"/>
      <c r="E15" s="12"/>
      <c r="F15" s="12"/>
      <c r="G15" s="12"/>
      <c r="H15" s="12"/>
      <c r="I15" s="12"/>
      <c r="J15" s="12"/>
      <c r="K15" s="12"/>
      <c r="L15" s="12"/>
      <c r="M15" s="12"/>
      <c r="N15" s="12"/>
      <c r="O15" s="12"/>
      <c r="P15" s="12"/>
      <c r="Q15" s="12"/>
      <c r="R15" s="8"/>
      <c r="S15" s="8"/>
      <c r="Z15" s="28"/>
    </row>
    <row r="16" spans="1:21" ht="16.5" thickTop="1">
      <c r="A16" s="603" t="s">
        <v>3</v>
      </c>
      <c r="B16" s="604"/>
      <c r="C16" s="604"/>
      <c r="D16" s="604"/>
      <c r="E16" s="604"/>
      <c r="F16" s="604"/>
      <c r="G16" s="604"/>
      <c r="H16" s="604"/>
      <c r="I16" s="604"/>
      <c r="J16" s="604"/>
      <c r="K16" s="604"/>
      <c r="L16" s="604"/>
      <c r="M16" s="604"/>
      <c r="N16" s="604"/>
      <c r="O16" s="604"/>
      <c r="P16" s="604"/>
      <c r="Q16" s="605"/>
      <c r="R16" s="8"/>
      <c r="S16" s="8"/>
      <c r="U16" s="28" t="s">
        <v>93</v>
      </c>
    </row>
    <row r="17" spans="1:21" ht="13.5" thickBot="1">
      <c r="A17" s="606"/>
      <c r="B17" s="607"/>
      <c r="C17" s="607"/>
      <c r="D17" s="607"/>
      <c r="E17" s="607"/>
      <c r="F17" s="607"/>
      <c r="G17" s="607"/>
      <c r="H17" s="607"/>
      <c r="I17" s="607"/>
      <c r="J17" s="607"/>
      <c r="K17" s="607"/>
      <c r="L17" s="607"/>
      <c r="M17" s="607"/>
      <c r="N17" s="607"/>
      <c r="O17" s="607"/>
      <c r="P17" s="607"/>
      <c r="Q17" s="608"/>
      <c r="R17" s="8"/>
      <c r="S17" s="8"/>
      <c r="U17" s="28" t="s">
        <v>94</v>
      </c>
    </row>
    <row r="18" spans="1:19" ht="13.5" thickTop="1">
      <c r="A18" s="706" t="s">
        <v>25</v>
      </c>
      <c r="B18" s="604"/>
      <c r="C18" s="604"/>
      <c r="D18" s="604"/>
      <c r="E18" s="604"/>
      <c r="F18" s="604"/>
      <c r="G18" s="604"/>
      <c r="H18" s="604"/>
      <c r="I18" s="604"/>
      <c r="J18" s="604"/>
      <c r="K18" s="604"/>
      <c r="L18" s="604"/>
      <c r="M18" s="604"/>
      <c r="N18" s="604"/>
      <c r="O18" s="604"/>
      <c r="P18" s="604"/>
      <c r="Q18" s="605"/>
      <c r="R18" s="8"/>
      <c r="S18" s="8"/>
    </row>
    <row r="19" spans="1:19" ht="12.75">
      <c r="A19" s="748"/>
      <c r="B19" s="607"/>
      <c r="C19" s="607"/>
      <c r="D19" s="607"/>
      <c r="E19" s="607"/>
      <c r="F19" s="607"/>
      <c r="G19" s="607"/>
      <c r="H19" s="607"/>
      <c r="I19" s="607"/>
      <c r="J19" s="607"/>
      <c r="K19" s="607"/>
      <c r="L19" s="607"/>
      <c r="M19" s="607"/>
      <c r="N19" s="607"/>
      <c r="O19" s="607"/>
      <c r="P19" s="607"/>
      <c r="Q19" s="608"/>
      <c r="R19" s="8"/>
      <c r="S19" s="8"/>
    </row>
    <row r="20" spans="1:19" ht="12.75">
      <c r="A20" s="606"/>
      <c r="B20" s="607"/>
      <c r="C20" s="607"/>
      <c r="D20" s="607"/>
      <c r="E20" s="607"/>
      <c r="F20" s="607"/>
      <c r="G20" s="607"/>
      <c r="H20" s="607"/>
      <c r="I20" s="607"/>
      <c r="J20" s="607"/>
      <c r="K20" s="607"/>
      <c r="L20" s="607"/>
      <c r="M20" s="607"/>
      <c r="N20" s="607"/>
      <c r="O20" s="607"/>
      <c r="P20" s="607"/>
      <c r="Q20" s="608"/>
      <c r="R20" s="8"/>
      <c r="S20" s="8"/>
    </row>
    <row r="21" spans="1:19" ht="13.5" thickBot="1">
      <c r="A21" s="601"/>
      <c r="B21" s="636"/>
      <c r="C21" s="636"/>
      <c r="D21" s="636"/>
      <c r="E21" s="636"/>
      <c r="F21" s="636"/>
      <c r="G21" s="636"/>
      <c r="H21" s="636"/>
      <c r="I21" s="636"/>
      <c r="J21" s="636"/>
      <c r="K21" s="636"/>
      <c r="L21" s="636"/>
      <c r="M21" s="636"/>
      <c r="N21" s="636"/>
      <c r="O21" s="636"/>
      <c r="P21" s="636"/>
      <c r="Q21" s="637"/>
      <c r="R21" s="8"/>
      <c r="S21" s="8"/>
    </row>
    <row r="22" spans="1:19" ht="13.5" thickTop="1">
      <c r="A22" s="28"/>
      <c r="B22" s="12"/>
      <c r="C22" s="12"/>
      <c r="D22" s="12"/>
      <c r="E22" s="12"/>
      <c r="F22" s="12"/>
      <c r="G22" s="12"/>
      <c r="H22" s="12"/>
      <c r="I22" s="12"/>
      <c r="J22" s="12"/>
      <c r="K22" s="12"/>
      <c r="L22" s="12"/>
      <c r="M22" s="12"/>
      <c r="N22" s="12"/>
      <c r="O22" s="12"/>
      <c r="P22" s="12"/>
      <c r="Q22" s="12"/>
      <c r="R22" s="8"/>
      <c r="S22" s="8"/>
    </row>
    <row r="23" spans="2:19" ht="12.75">
      <c r="B23" s="12"/>
      <c r="C23" s="12"/>
      <c r="D23" s="12"/>
      <c r="E23" s="12"/>
      <c r="F23" s="12"/>
      <c r="G23" s="12"/>
      <c r="H23" s="12"/>
      <c r="I23" s="12"/>
      <c r="J23" s="12"/>
      <c r="K23" s="12"/>
      <c r="L23" s="12"/>
      <c r="M23" s="12"/>
      <c r="N23" s="12"/>
      <c r="O23" s="12"/>
      <c r="P23" s="12"/>
      <c r="Q23" s="12"/>
      <c r="R23" s="8"/>
      <c r="S23" s="8"/>
    </row>
    <row r="24" spans="2:19" ht="12.75">
      <c r="B24" s="12"/>
      <c r="C24" s="12"/>
      <c r="D24" s="12"/>
      <c r="E24" s="12"/>
      <c r="F24" s="12"/>
      <c r="G24" s="12"/>
      <c r="H24" s="12"/>
      <c r="I24" s="12"/>
      <c r="J24" s="12"/>
      <c r="K24" s="12"/>
      <c r="L24" s="12"/>
      <c r="M24" s="12"/>
      <c r="N24" s="12"/>
      <c r="O24" s="12"/>
      <c r="P24" s="12"/>
      <c r="Q24" s="12"/>
      <c r="R24" s="12"/>
      <c r="S24" s="12"/>
    </row>
    <row r="25" spans="2:19" ht="12.75">
      <c r="B25" s="12"/>
      <c r="C25" s="12"/>
      <c r="D25" s="12"/>
      <c r="E25" s="12"/>
      <c r="F25" s="12"/>
      <c r="G25" s="12"/>
      <c r="H25" s="12"/>
      <c r="I25" s="12"/>
      <c r="J25" s="12"/>
      <c r="K25" s="12"/>
      <c r="L25" s="12"/>
      <c r="M25" s="12"/>
      <c r="N25" s="12"/>
      <c r="O25" s="12"/>
      <c r="P25" s="12"/>
      <c r="Q25" s="12"/>
      <c r="R25" s="12"/>
      <c r="S25" s="12"/>
    </row>
    <row r="26" spans="2:19" ht="12.75">
      <c r="B26" s="12"/>
      <c r="C26" s="12"/>
      <c r="D26" s="12"/>
      <c r="E26" s="12"/>
      <c r="F26" s="12"/>
      <c r="G26" s="12"/>
      <c r="H26" s="12"/>
      <c r="I26" s="12"/>
      <c r="J26" s="12"/>
      <c r="K26" s="12"/>
      <c r="L26" s="12"/>
      <c r="M26" s="12"/>
      <c r="N26" s="12"/>
      <c r="O26" s="12"/>
      <c r="P26" s="12"/>
      <c r="Q26" s="12"/>
      <c r="R26" s="12"/>
      <c r="S26" s="12"/>
    </row>
    <row r="27" spans="2:19" ht="12.75">
      <c r="B27" s="12"/>
      <c r="C27" s="12"/>
      <c r="D27" s="12"/>
      <c r="E27" s="12"/>
      <c r="F27" s="12"/>
      <c r="G27" s="12"/>
      <c r="H27" s="12"/>
      <c r="I27" s="12"/>
      <c r="J27" s="12"/>
      <c r="K27" s="12"/>
      <c r="L27" s="12"/>
      <c r="M27" s="12"/>
      <c r="N27" s="12"/>
      <c r="O27" s="12"/>
      <c r="P27" s="12"/>
      <c r="Q27" s="12"/>
      <c r="R27" s="12"/>
      <c r="S27" s="12"/>
    </row>
    <row r="28" spans="2:19" ht="12.75">
      <c r="B28" s="12"/>
      <c r="C28" s="12"/>
      <c r="D28" s="12"/>
      <c r="E28" s="12"/>
      <c r="F28" s="12"/>
      <c r="G28" s="12"/>
      <c r="H28" s="12"/>
      <c r="I28" s="12"/>
      <c r="J28" s="12"/>
      <c r="K28" s="12"/>
      <c r="L28" s="12"/>
      <c r="M28" s="12"/>
      <c r="N28" s="12"/>
      <c r="O28" s="12"/>
      <c r="P28" s="12"/>
      <c r="Q28" s="12"/>
      <c r="R28" s="12"/>
      <c r="S28" s="12"/>
    </row>
    <row r="29" spans="2:19" ht="12.75">
      <c r="B29" s="12"/>
      <c r="C29" s="12"/>
      <c r="D29" s="12"/>
      <c r="E29" s="12"/>
      <c r="F29" s="12"/>
      <c r="G29" s="12"/>
      <c r="H29" s="12"/>
      <c r="I29" s="12"/>
      <c r="J29" s="12"/>
      <c r="K29" s="12"/>
      <c r="L29" s="12"/>
      <c r="M29" s="12"/>
      <c r="N29" s="12"/>
      <c r="O29" s="12"/>
      <c r="P29" s="12"/>
      <c r="Q29" s="12"/>
      <c r="R29" s="12"/>
      <c r="S29" s="12"/>
    </row>
    <row r="30" spans="2:19" ht="12.75">
      <c r="B30" s="12"/>
      <c r="C30" s="12"/>
      <c r="D30" s="12"/>
      <c r="E30" s="12"/>
      <c r="F30" s="12"/>
      <c r="G30" s="12"/>
      <c r="H30" s="12"/>
      <c r="I30" s="12"/>
      <c r="J30" s="12"/>
      <c r="K30" s="12"/>
      <c r="L30" s="12"/>
      <c r="M30" s="12"/>
      <c r="N30" s="12"/>
      <c r="O30" s="12"/>
      <c r="P30" s="12"/>
      <c r="Q30" s="12"/>
      <c r="R30" s="12"/>
      <c r="S30" s="12"/>
    </row>
    <row r="31" spans="2:19" ht="12.75">
      <c r="B31" s="12"/>
      <c r="C31" s="12"/>
      <c r="D31" s="12"/>
      <c r="E31" s="12"/>
      <c r="F31" s="12"/>
      <c r="G31" s="12"/>
      <c r="H31" s="12"/>
      <c r="I31" s="12"/>
      <c r="J31" s="12"/>
      <c r="K31" s="12"/>
      <c r="L31" s="12"/>
      <c r="M31" s="12"/>
      <c r="N31" s="12"/>
      <c r="O31" s="12"/>
      <c r="P31" s="12"/>
      <c r="Q31" s="12"/>
      <c r="R31" s="12"/>
      <c r="S31" s="12"/>
    </row>
    <row r="32" spans="2:19" ht="12.75">
      <c r="B32" s="12"/>
      <c r="C32" s="12"/>
      <c r="D32" s="12"/>
      <c r="E32" s="12"/>
      <c r="F32" s="12"/>
      <c r="G32" s="12"/>
      <c r="H32" s="12"/>
      <c r="I32" s="12"/>
      <c r="J32" s="12"/>
      <c r="K32" s="12"/>
      <c r="L32" s="12"/>
      <c r="M32" s="12"/>
      <c r="N32" s="12"/>
      <c r="O32" s="12"/>
      <c r="P32" s="12"/>
      <c r="Q32" s="12"/>
      <c r="R32" s="12"/>
      <c r="S32" s="12"/>
    </row>
    <row r="33" spans="2:19" ht="12.75">
      <c r="B33" s="12"/>
      <c r="C33" s="12"/>
      <c r="D33" s="12"/>
      <c r="E33" s="12"/>
      <c r="F33" s="12"/>
      <c r="G33" s="12"/>
      <c r="H33" s="12"/>
      <c r="I33" s="12"/>
      <c r="J33" s="12"/>
      <c r="K33" s="12"/>
      <c r="L33" s="12"/>
      <c r="M33" s="12"/>
      <c r="N33" s="12"/>
      <c r="O33" s="12"/>
      <c r="P33" s="12"/>
      <c r="Q33" s="12"/>
      <c r="R33" s="12"/>
      <c r="S33" s="12"/>
    </row>
    <row r="34" spans="2:19" ht="12.75">
      <c r="B34" s="12"/>
      <c r="C34" s="12"/>
      <c r="D34" s="12"/>
      <c r="E34" s="12"/>
      <c r="F34" s="12"/>
      <c r="G34" s="12"/>
      <c r="H34" s="12"/>
      <c r="I34" s="12"/>
      <c r="J34" s="12"/>
      <c r="K34" s="12"/>
      <c r="L34" s="12"/>
      <c r="M34" s="12"/>
      <c r="N34" s="12"/>
      <c r="O34" s="12"/>
      <c r="P34" s="12"/>
      <c r="Q34" s="12"/>
      <c r="R34" s="12"/>
      <c r="S34" s="12"/>
    </row>
    <row r="35" spans="2:19" ht="12.75">
      <c r="B35" s="12"/>
      <c r="C35" s="12"/>
      <c r="D35" s="12"/>
      <c r="E35" s="12"/>
      <c r="F35" s="12"/>
      <c r="G35" s="12"/>
      <c r="H35" s="12"/>
      <c r="I35" s="12"/>
      <c r="J35" s="12"/>
      <c r="K35" s="12"/>
      <c r="L35" s="12"/>
      <c r="M35" s="12"/>
      <c r="N35" s="12"/>
      <c r="O35" s="12"/>
      <c r="P35" s="12"/>
      <c r="Q35" s="12"/>
      <c r="R35" s="12"/>
      <c r="S35" s="12"/>
    </row>
    <row r="36" spans="2:19" ht="12.75">
      <c r="B36" s="12"/>
      <c r="C36" s="12"/>
      <c r="D36" s="12"/>
      <c r="E36" s="12"/>
      <c r="F36" s="12"/>
      <c r="G36" s="12"/>
      <c r="H36" s="12"/>
      <c r="I36" s="12"/>
      <c r="J36" s="12"/>
      <c r="K36" s="12"/>
      <c r="L36" s="12"/>
      <c r="M36" s="12"/>
      <c r="N36" s="12"/>
      <c r="O36" s="12"/>
      <c r="P36" s="12"/>
      <c r="Q36" s="12"/>
      <c r="R36" s="12"/>
      <c r="S36" s="12"/>
    </row>
    <row r="37" spans="2:19" ht="12.75">
      <c r="B37" s="12"/>
      <c r="C37" s="12"/>
      <c r="D37" s="12"/>
      <c r="E37" s="12"/>
      <c r="F37" s="12"/>
      <c r="G37" s="12"/>
      <c r="H37" s="12"/>
      <c r="I37" s="12"/>
      <c r="J37" s="12"/>
      <c r="K37" s="12"/>
      <c r="L37" s="12"/>
      <c r="M37" s="12"/>
      <c r="N37" s="12"/>
      <c r="O37" s="12"/>
      <c r="P37" s="12"/>
      <c r="Q37" s="12"/>
      <c r="R37" s="12"/>
      <c r="S37" s="12"/>
    </row>
    <row r="38" spans="2:19" ht="12.75">
      <c r="B38" s="12"/>
      <c r="C38" s="12"/>
      <c r="D38" s="12"/>
      <c r="E38" s="12"/>
      <c r="F38" s="12"/>
      <c r="G38" s="12"/>
      <c r="H38" s="12"/>
      <c r="I38" s="12"/>
      <c r="J38" s="12"/>
      <c r="K38" s="12"/>
      <c r="L38" s="12"/>
      <c r="M38" s="12"/>
      <c r="N38" s="12"/>
      <c r="O38" s="12"/>
      <c r="P38" s="12"/>
      <c r="Q38" s="12"/>
      <c r="R38" s="12"/>
      <c r="S38" s="12"/>
    </row>
    <row r="39" spans="2:19" ht="12.75">
      <c r="B39" s="12"/>
      <c r="C39" s="12"/>
      <c r="D39" s="12"/>
      <c r="E39" s="12"/>
      <c r="F39" s="12"/>
      <c r="G39" s="12"/>
      <c r="H39" s="12"/>
      <c r="I39" s="12"/>
      <c r="J39" s="12"/>
      <c r="K39" s="12"/>
      <c r="L39" s="12"/>
      <c r="M39" s="12"/>
      <c r="N39" s="12"/>
      <c r="O39" s="12"/>
      <c r="P39" s="12"/>
      <c r="Q39" s="12"/>
      <c r="R39" s="12"/>
      <c r="S39" s="12"/>
    </row>
    <row r="40" spans="2:19" ht="12.75">
      <c r="B40" s="12"/>
      <c r="C40" s="12"/>
      <c r="D40" s="12"/>
      <c r="E40" s="12"/>
      <c r="F40" s="12"/>
      <c r="G40" s="12"/>
      <c r="H40" s="12"/>
      <c r="I40" s="12"/>
      <c r="J40" s="12"/>
      <c r="K40" s="12"/>
      <c r="L40" s="12"/>
      <c r="M40" s="12"/>
      <c r="N40" s="12"/>
      <c r="O40" s="12"/>
      <c r="P40" s="12"/>
      <c r="Q40" s="12"/>
      <c r="R40" s="12"/>
      <c r="S40" s="12"/>
    </row>
    <row r="41" spans="2:19" ht="12.75">
      <c r="B41" s="12"/>
      <c r="C41" s="12"/>
      <c r="D41" s="12"/>
      <c r="E41" s="12"/>
      <c r="F41" s="12"/>
      <c r="G41" s="12"/>
      <c r="H41" s="12"/>
      <c r="I41" s="12"/>
      <c r="J41" s="12"/>
      <c r="K41" s="12"/>
      <c r="L41" s="12"/>
      <c r="M41" s="12"/>
      <c r="N41" s="12"/>
      <c r="O41" s="12"/>
      <c r="P41" s="12"/>
      <c r="Q41" s="12"/>
      <c r="R41" s="12"/>
      <c r="S41" s="12"/>
    </row>
    <row r="42" spans="2:19" ht="12.75">
      <c r="B42" s="12"/>
      <c r="C42" s="12"/>
      <c r="D42" s="12"/>
      <c r="E42" s="12"/>
      <c r="F42" s="12"/>
      <c r="G42" s="12"/>
      <c r="H42" s="12"/>
      <c r="I42" s="12"/>
      <c r="J42" s="12"/>
      <c r="K42" s="12"/>
      <c r="L42" s="12"/>
      <c r="M42" s="12"/>
      <c r="N42" s="12"/>
      <c r="O42" s="12"/>
      <c r="P42" s="12"/>
      <c r="Q42" s="12"/>
      <c r="R42" s="12"/>
      <c r="S42" s="12"/>
    </row>
    <row r="43" spans="2:19" ht="12.75">
      <c r="B43" s="12"/>
      <c r="C43" s="12"/>
      <c r="D43" s="12"/>
      <c r="E43" s="12"/>
      <c r="F43" s="12"/>
      <c r="G43" s="12"/>
      <c r="H43" s="12"/>
      <c r="I43" s="12"/>
      <c r="J43" s="12"/>
      <c r="K43" s="12"/>
      <c r="L43" s="12"/>
      <c r="M43" s="12"/>
      <c r="N43" s="12"/>
      <c r="O43" s="12"/>
      <c r="P43" s="12"/>
      <c r="Q43" s="12"/>
      <c r="R43" s="12"/>
      <c r="S43" s="12"/>
    </row>
    <row r="44" spans="2:19" ht="12.75">
      <c r="B44" s="12"/>
      <c r="C44" s="12"/>
      <c r="D44" s="12"/>
      <c r="E44" s="12"/>
      <c r="F44" s="12"/>
      <c r="G44" s="12"/>
      <c r="H44" s="12"/>
      <c r="I44" s="12"/>
      <c r="J44" s="12"/>
      <c r="K44" s="12"/>
      <c r="L44" s="12"/>
      <c r="M44" s="12"/>
      <c r="N44" s="12"/>
      <c r="O44" s="12"/>
      <c r="P44" s="12"/>
      <c r="Q44" s="12"/>
      <c r="R44" s="12"/>
      <c r="S44" s="12"/>
    </row>
    <row r="45" spans="2:19" ht="12.75">
      <c r="B45" s="12"/>
      <c r="C45" s="12"/>
      <c r="D45" s="12"/>
      <c r="E45" s="12"/>
      <c r="F45" s="12"/>
      <c r="G45" s="12"/>
      <c r="H45" s="12"/>
      <c r="I45" s="12"/>
      <c r="J45" s="12"/>
      <c r="K45" s="12"/>
      <c r="L45" s="12"/>
      <c r="M45" s="12"/>
      <c r="N45" s="12"/>
      <c r="O45" s="12"/>
      <c r="P45" s="12"/>
      <c r="Q45" s="12"/>
      <c r="R45" s="12"/>
      <c r="S45" s="12"/>
    </row>
    <row r="46" spans="2:19" ht="12.75">
      <c r="B46" s="12"/>
      <c r="C46" s="12"/>
      <c r="D46" s="12"/>
      <c r="E46" s="12"/>
      <c r="F46" s="12"/>
      <c r="G46" s="12"/>
      <c r="H46" s="12"/>
      <c r="I46" s="12"/>
      <c r="J46" s="12"/>
      <c r="K46" s="12"/>
      <c r="L46" s="12"/>
      <c r="M46" s="12"/>
      <c r="N46" s="12"/>
      <c r="O46" s="12"/>
      <c r="P46" s="12"/>
      <c r="Q46" s="12"/>
      <c r="R46" s="12"/>
      <c r="S46" s="12"/>
    </row>
    <row r="47" spans="2:19" ht="12.75">
      <c r="B47" s="12"/>
      <c r="C47" s="12"/>
      <c r="D47" s="12"/>
      <c r="E47" s="12"/>
      <c r="F47" s="12"/>
      <c r="G47" s="12"/>
      <c r="H47" s="12"/>
      <c r="I47" s="12"/>
      <c r="J47" s="12"/>
      <c r="K47" s="12"/>
      <c r="L47" s="12"/>
      <c r="M47" s="12"/>
      <c r="N47" s="12"/>
      <c r="O47" s="12"/>
      <c r="P47" s="12"/>
      <c r="Q47" s="12"/>
      <c r="R47" s="12"/>
      <c r="S47" s="12"/>
    </row>
    <row r="48" spans="2:19" ht="12.75">
      <c r="B48" s="12"/>
      <c r="C48" s="12"/>
      <c r="D48" s="12"/>
      <c r="E48" s="12"/>
      <c r="F48" s="12"/>
      <c r="G48" s="12"/>
      <c r="H48" s="12"/>
      <c r="I48" s="12"/>
      <c r="J48" s="12"/>
      <c r="K48" s="12"/>
      <c r="L48" s="12"/>
      <c r="M48" s="12"/>
      <c r="N48" s="12"/>
      <c r="O48" s="12"/>
      <c r="P48" s="12"/>
      <c r="Q48" s="12"/>
      <c r="R48" s="12"/>
      <c r="S48" s="12"/>
    </row>
    <row r="49" spans="2:19" ht="12.75">
      <c r="B49" s="12"/>
      <c r="C49" s="12"/>
      <c r="D49" s="12"/>
      <c r="E49" s="12"/>
      <c r="F49" s="12"/>
      <c r="G49" s="12"/>
      <c r="H49" s="12"/>
      <c r="I49" s="12"/>
      <c r="J49" s="12"/>
      <c r="K49" s="12"/>
      <c r="L49" s="12"/>
      <c r="M49" s="12"/>
      <c r="N49" s="12"/>
      <c r="O49" s="12"/>
      <c r="P49" s="12"/>
      <c r="Q49" s="12"/>
      <c r="R49" s="12"/>
      <c r="S49" s="12"/>
    </row>
    <row r="50" spans="2:19" ht="12.75">
      <c r="B50" s="12"/>
      <c r="C50" s="12"/>
      <c r="D50" s="12"/>
      <c r="E50" s="12"/>
      <c r="F50" s="12"/>
      <c r="G50" s="12"/>
      <c r="H50" s="12"/>
      <c r="I50" s="12"/>
      <c r="J50" s="12"/>
      <c r="K50" s="12"/>
      <c r="L50" s="12"/>
      <c r="M50" s="12"/>
      <c r="N50" s="12"/>
      <c r="O50" s="12"/>
      <c r="P50" s="12"/>
      <c r="Q50" s="12"/>
      <c r="R50" s="12"/>
      <c r="S50" s="12"/>
    </row>
    <row r="51" spans="2:19" ht="12.75">
      <c r="B51" s="12"/>
      <c r="C51" s="12"/>
      <c r="D51" s="12"/>
      <c r="E51" s="12"/>
      <c r="F51" s="12"/>
      <c r="G51" s="12"/>
      <c r="H51" s="12"/>
      <c r="I51" s="12"/>
      <c r="J51" s="12"/>
      <c r="K51" s="12"/>
      <c r="L51" s="12"/>
      <c r="M51" s="12"/>
      <c r="N51" s="12"/>
      <c r="O51" s="12"/>
      <c r="P51" s="12"/>
      <c r="Q51" s="12"/>
      <c r="R51" s="12"/>
      <c r="S51" s="12"/>
    </row>
    <row r="52" spans="2:19" ht="12.75">
      <c r="B52" s="12"/>
      <c r="C52" s="12"/>
      <c r="D52" s="12"/>
      <c r="E52" s="12"/>
      <c r="F52" s="12"/>
      <c r="G52" s="12"/>
      <c r="H52" s="12"/>
      <c r="I52" s="12"/>
      <c r="J52" s="12"/>
      <c r="K52" s="12"/>
      <c r="L52" s="12"/>
      <c r="M52" s="12"/>
      <c r="N52" s="12"/>
      <c r="O52" s="12"/>
      <c r="P52" s="12"/>
      <c r="Q52" s="12"/>
      <c r="R52" s="12"/>
      <c r="S52" s="12"/>
    </row>
    <row r="53" spans="2:19" ht="12.75">
      <c r="B53" s="12"/>
      <c r="C53" s="12"/>
      <c r="D53" s="12"/>
      <c r="E53" s="12"/>
      <c r="F53" s="12"/>
      <c r="G53" s="12"/>
      <c r="H53" s="12"/>
      <c r="I53" s="12"/>
      <c r="J53" s="12"/>
      <c r="K53" s="12"/>
      <c r="L53" s="12"/>
      <c r="M53" s="12"/>
      <c r="N53" s="12"/>
      <c r="O53" s="12"/>
      <c r="P53" s="12"/>
      <c r="Q53" s="12"/>
      <c r="R53" s="12"/>
      <c r="S53" s="12"/>
    </row>
    <row r="54" spans="2:19" ht="12.75">
      <c r="B54" s="12"/>
      <c r="C54" s="12"/>
      <c r="D54" s="12"/>
      <c r="E54" s="12"/>
      <c r="F54" s="12"/>
      <c r="G54" s="12"/>
      <c r="H54" s="12"/>
      <c r="I54" s="12"/>
      <c r="J54" s="12"/>
      <c r="K54" s="12"/>
      <c r="L54" s="12"/>
      <c r="M54" s="12"/>
      <c r="N54" s="12"/>
      <c r="O54" s="12"/>
      <c r="P54" s="12"/>
      <c r="Q54" s="12"/>
      <c r="R54" s="12"/>
      <c r="S54" s="12"/>
    </row>
    <row r="55" spans="2:19" ht="12.75">
      <c r="B55" s="12"/>
      <c r="C55" s="12"/>
      <c r="D55" s="12"/>
      <c r="E55" s="12"/>
      <c r="F55" s="12"/>
      <c r="G55" s="12"/>
      <c r="H55" s="12"/>
      <c r="I55" s="12"/>
      <c r="J55" s="12"/>
      <c r="K55" s="12"/>
      <c r="L55" s="12"/>
      <c r="M55" s="12"/>
      <c r="N55" s="12"/>
      <c r="O55" s="12"/>
      <c r="P55" s="12"/>
      <c r="Q55" s="12"/>
      <c r="R55" s="12"/>
      <c r="S55" s="12"/>
    </row>
    <row r="56" spans="2:19" ht="12.75">
      <c r="B56" s="12"/>
      <c r="C56" s="12"/>
      <c r="D56" s="12"/>
      <c r="E56" s="12"/>
      <c r="F56" s="12"/>
      <c r="G56" s="12"/>
      <c r="H56" s="12"/>
      <c r="I56" s="12"/>
      <c r="J56" s="12"/>
      <c r="K56" s="12"/>
      <c r="L56" s="12"/>
      <c r="M56" s="12"/>
      <c r="N56" s="12"/>
      <c r="O56" s="12"/>
      <c r="P56" s="12"/>
      <c r="Q56" s="12"/>
      <c r="R56" s="12"/>
      <c r="S56" s="12"/>
    </row>
    <row r="57" spans="2:19" ht="12.75">
      <c r="B57" s="12"/>
      <c r="C57" s="12"/>
      <c r="D57" s="12"/>
      <c r="E57" s="12"/>
      <c r="F57" s="12"/>
      <c r="G57" s="12"/>
      <c r="H57" s="12"/>
      <c r="I57" s="12"/>
      <c r="J57" s="12"/>
      <c r="K57" s="12"/>
      <c r="L57" s="12"/>
      <c r="M57" s="12"/>
      <c r="N57" s="12"/>
      <c r="O57" s="12"/>
      <c r="P57" s="12"/>
      <c r="Q57" s="12"/>
      <c r="R57" s="12"/>
      <c r="S57" s="12"/>
    </row>
    <row r="58" spans="2:19" ht="12.75">
      <c r="B58" s="12"/>
      <c r="C58" s="12"/>
      <c r="D58" s="12"/>
      <c r="E58" s="12"/>
      <c r="F58" s="12"/>
      <c r="G58" s="12"/>
      <c r="H58" s="12"/>
      <c r="I58" s="12"/>
      <c r="J58" s="12"/>
      <c r="K58" s="12"/>
      <c r="L58" s="12"/>
      <c r="M58" s="12"/>
      <c r="N58" s="12"/>
      <c r="O58" s="12"/>
      <c r="P58" s="12"/>
      <c r="Q58" s="12"/>
      <c r="R58" s="12"/>
      <c r="S58" s="12"/>
    </row>
    <row r="59" spans="2:19" ht="12.75">
      <c r="B59" s="12"/>
      <c r="C59" s="12"/>
      <c r="D59" s="12"/>
      <c r="E59" s="12"/>
      <c r="F59" s="12"/>
      <c r="G59" s="12"/>
      <c r="H59" s="12"/>
      <c r="I59" s="12"/>
      <c r="J59" s="12"/>
      <c r="K59" s="12"/>
      <c r="L59" s="12"/>
      <c r="M59" s="12"/>
      <c r="N59" s="12"/>
      <c r="O59" s="12"/>
      <c r="P59" s="12"/>
      <c r="Q59" s="12"/>
      <c r="R59" s="12"/>
      <c r="S59" s="12"/>
    </row>
    <row r="60" spans="2:19" ht="12.75">
      <c r="B60" s="12"/>
      <c r="C60" s="12"/>
      <c r="D60" s="12"/>
      <c r="E60" s="12"/>
      <c r="F60" s="12"/>
      <c r="G60" s="12"/>
      <c r="H60" s="12"/>
      <c r="I60" s="12"/>
      <c r="J60" s="12"/>
      <c r="K60" s="12"/>
      <c r="L60" s="12"/>
      <c r="M60" s="12"/>
      <c r="N60" s="12"/>
      <c r="O60" s="12"/>
      <c r="P60" s="12"/>
      <c r="Q60" s="12"/>
      <c r="R60" s="12"/>
      <c r="S60" s="12"/>
    </row>
    <row r="61" spans="2:19" ht="12.75">
      <c r="B61" s="12"/>
      <c r="C61" s="12"/>
      <c r="D61" s="12"/>
      <c r="E61" s="12"/>
      <c r="F61" s="12"/>
      <c r="G61" s="12"/>
      <c r="H61" s="12"/>
      <c r="I61" s="12"/>
      <c r="J61" s="12"/>
      <c r="K61" s="12"/>
      <c r="L61" s="12"/>
      <c r="M61" s="12"/>
      <c r="N61" s="12"/>
      <c r="O61" s="12"/>
      <c r="P61" s="12"/>
      <c r="Q61" s="12"/>
      <c r="R61" s="12"/>
      <c r="S61" s="12"/>
    </row>
    <row r="62" spans="2:19" ht="12.75">
      <c r="B62" s="12"/>
      <c r="C62" s="12"/>
      <c r="D62" s="12"/>
      <c r="E62" s="12"/>
      <c r="F62" s="12"/>
      <c r="G62" s="12"/>
      <c r="H62" s="12"/>
      <c r="I62" s="12"/>
      <c r="J62" s="12"/>
      <c r="K62" s="12"/>
      <c r="L62" s="12"/>
      <c r="M62" s="12"/>
      <c r="N62" s="12"/>
      <c r="O62" s="12"/>
      <c r="P62" s="12"/>
      <c r="Q62" s="12"/>
      <c r="R62" s="12"/>
      <c r="S62" s="12"/>
    </row>
    <row r="63" spans="2:19" ht="12.75">
      <c r="B63" s="12"/>
      <c r="C63" s="12"/>
      <c r="D63" s="12"/>
      <c r="E63" s="12"/>
      <c r="F63" s="12"/>
      <c r="G63" s="12"/>
      <c r="H63" s="12"/>
      <c r="I63" s="12"/>
      <c r="J63" s="12"/>
      <c r="K63" s="12"/>
      <c r="L63" s="12"/>
      <c r="M63" s="12"/>
      <c r="N63" s="12"/>
      <c r="O63" s="12"/>
      <c r="P63" s="12"/>
      <c r="Q63" s="12"/>
      <c r="R63" s="12"/>
      <c r="S63" s="12"/>
    </row>
    <row r="64" spans="2:19" ht="12.75">
      <c r="B64" s="12"/>
      <c r="C64" s="12"/>
      <c r="D64" s="12"/>
      <c r="E64" s="12"/>
      <c r="F64" s="12"/>
      <c r="G64" s="12"/>
      <c r="H64" s="12"/>
      <c r="I64" s="12"/>
      <c r="J64" s="12"/>
      <c r="K64" s="12"/>
      <c r="L64" s="12"/>
      <c r="M64" s="12"/>
      <c r="N64" s="12"/>
      <c r="O64" s="12"/>
      <c r="P64" s="12"/>
      <c r="Q64" s="12"/>
      <c r="R64" s="12"/>
      <c r="S64" s="12"/>
    </row>
    <row r="65" spans="2:19" ht="12.75">
      <c r="B65" s="12"/>
      <c r="C65" s="12"/>
      <c r="D65" s="12"/>
      <c r="E65" s="12"/>
      <c r="F65" s="12"/>
      <c r="G65" s="12"/>
      <c r="H65" s="12"/>
      <c r="I65" s="12"/>
      <c r="J65" s="12"/>
      <c r="K65" s="12"/>
      <c r="L65" s="12"/>
      <c r="M65" s="12"/>
      <c r="N65" s="12"/>
      <c r="O65" s="12"/>
      <c r="P65" s="12"/>
      <c r="Q65" s="12"/>
      <c r="R65" s="12"/>
      <c r="S65" s="12"/>
    </row>
    <row r="66" spans="2:19" ht="12.75">
      <c r="B66" s="12"/>
      <c r="C66" s="12"/>
      <c r="D66" s="12"/>
      <c r="E66" s="12"/>
      <c r="F66" s="12"/>
      <c r="G66" s="12"/>
      <c r="H66" s="12"/>
      <c r="I66" s="12"/>
      <c r="J66" s="12"/>
      <c r="K66" s="12"/>
      <c r="L66" s="12"/>
      <c r="M66" s="12"/>
      <c r="N66" s="12"/>
      <c r="O66" s="12"/>
      <c r="P66" s="12"/>
      <c r="Q66" s="12"/>
      <c r="R66" s="12"/>
      <c r="S66" s="12"/>
    </row>
    <row r="67" spans="2:19" ht="12.75">
      <c r="B67" s="12"/>
      <c r="C67" s="12"/>
      <c r="D67" s="12"/>
      <c r="E67" s="12"/>
      <c r="F67" s="12"/>
      <c r="G67" s="12"/>
      <c r="H67" s="12"/>
      <c r="I67" s="12"/>
      <c r="J67" s="12"/>
      <c r="K67" s="12"/>
      <c r="L67" s="12"/>
      <c r="M67" s="12"/>
      <c r="N67" s="12"/>
      <c r="O67" s="12"/>
      <c r="P67" s="12"/>
      <c r="Q67" s="12"/>
      <c r="R67" s="12"/>
      <c r="S67" s="12"/>
    </row>
    <row r="68" spans="2:19" ht="12.75">
      <c r="B68" s="12"/>
      <c r="C68" s="12"/>
      <c r="D68" s="12"/>
      <c r="E68" s="12"/>
      <c r="F68" s="12"/>
      <c r="G68" s="12"/>
      <c r="H68" s="12"/>
      <c r="I68" s="12"/>
      <c r="J68" s="12"/>
      <c r="K68" s="12"/>
      <c r="L68" s="12"/>
      <c r="M68" s="12"/>
      <c r="N68" s="12"/>
      <c r="O68" s="12"/>
      <c r="P68" s="12"/>
      <c r="Q68" s="12"/>
      <c r="R68" s="12"/>
      <c r="S68" s="12"/>
    </row>
    <row r="69" spans="2:19" ht="12.75">
      <c r="B69" s="12"/>
      <c r="C69" s="12"/>
      <c r="D69" s="12"/>
      <c r="E69" s="12"/>
      <c r="F69" s="12"/>
      <c r="G69" s="12"/>
      <c r="H69" s="12"/>
      <c r="I69" s="12"/>
      <c r="J69" s="12"/>
      <c r="K69" s="12"/>
      <c r="L69" s="12"/>
      <c r="M69" s="12"/>
      <c r="N69" s="12"/>
      <c r="O69" s="12"/>
      <c r="P69" s="12"/>
      <c r="Q69" s="12"/>
      <c r="R69" s="12"/>
      <c r="S69" s="12"/>
    </row>
    <row r="70" spans="2:19" ht="12.75">
      <c r="B70" s="12"/>
      <c r="C70" s="12"/>
      <c r="D70" s="12"/>
      <c r="E70" s="12"/>
      <c r="F70" s="12"/>
      <c r="G70" s="12"/>
      <c r="H70" s="12"/>
      <c r="I70" s="12"/>
      <c r="J70" s="12"/>
      <c r="K70" s="12"/>
      <c r="L70" s="12"/>
      <c r="M70" s="12"/>
      <c r="N70" s="12"/>
      <c r="O70" s="12"/>
      <c r="P70" s="12"/>
      <c r="Q70" s="12"/>
      <c r="R70" s="12"/>
      <c r="S70" s="12"/>
    </row>
    <row r="71" spans="2:19" ht="12.75">
      <c r="B71" s="12"/>
      <c r="C71" s="12"/>
      <c r="D71" s="12"/>
      <c r="E71" s="12"/>
      <c r="F71" s="12"/>
      <c r="G71" s="12"/>
      <c r="H71" s="12"/>
      <c r="I71" s="12"/>
      <c r="J71" s="12"/>
      <c r="K71" s="12"/>
      <c r="L71" s="12"/>
      <c r="M71" s="12"/>
      <c r="N71" s="12"/>
      <c r="O71" s="12"/>
      <c r="P71" s="12"/>
      <c r="Q71" s="12"/>
      <c r="R71" s="12"/>
      <c r="S71" s="12"/>
    </row>
    <row r="72" spans="2:19" ht="12.75">
      <c r="B72" s="12"/>
      <c r="C72" s="12"/>
      <c r="D72" s="12"/>
      <c r="E72" s="12"/>
      <c r="F72" s="12"/>
      <c r="G72" s="12"/>
      <c r="H72" s="12"/>
      <c r="I72" s="12"/>
      <c r="J72" s="12"/>
      <c r="K72" s="12"/>
      <c r="L72" s="12"/>
      <c r="M72" s="12"/>
      <c r="N72" s="12"/>
      <c r="O72" s="12"/>
      <c r="P72" s="12"/>
      <c r="Q72" s="12"/>
      <c r="R72" s="12"/>
      <c r="S72" s="12"/>
    </row>
    <row r="73" spans="2:19" ht="12.75">
      <c r="B73" s="12"/>
      <c r="C73" s="12"/>
      <c r="D73" s="12"/>
      <c r="E73" s="12"/>
      <c r="F73" s="12"/>
      <c r="G73" s="12"/>
      <c r="H73" s="12"/>
      <c r="I73" s="12"/>
      <c r="J73" s="12"/>
      <c r="K73" s="12"/>
      <c r="L73" s="12"/>
      <c r="M73" s="12"/>
      <c r="N73" s="12"/>
      <c r="O73" s="12"/>
      <c r="P73" s="12"/>
      <c r="Q73" s="12"/>
      <c r="R73" s="12"/>
      <c r="S73" s="12"/>
    </row>
    <row r="74" spans="2:19" ht="12.75">
      <c r="B74" s="12"/>
      <c r="C74" s="12"/>
      <c r="D74" s="12"/>
      <c r="E74" s="12"/>
      <c r="F74" s="12"/>
      <c r="G74" s="12"/>
      <c r="H74" s="12"/>
      <c r="I74" s="12"/>
      <c r="J74" s="12"/>
      <c r="K74" s="12"/>
      <c r="L74" s="12"/>
      <c r="M74" s="12"/>
      <c r="N74" s="12"/>
      <c r="O74" s="12"/>
      <c r="P74" s="12"/>
      <c r="Q74" s="12"/>
      <c r="R74" s="12"/>
      <c r="S74" s="12"/>
    </row>
    <row r="75" spans="2:19" ht="12.75">
      <c r="B75" s="12"/>
      <c r="C75" s="12"/>
      <c r="D75" s="12"/>
      <c r="E75" s="12"/>
      <c r="F75" s="12"/>
      <c r="G75" s="12"/>
      <c r="H75" s="12"/>
      <c r="I75" s="12"/>
      <c r="J75" s="12"/>
      <c r="K75" s="12"/>
      <c r="L75" s="12"/>
      <c r="M75" s="12"/>
      <c r="N75" s="12"/>
      <c r="O75" s="12"/>
      <c r="P75" s="12"/>
      <c r="Q75" s="12"/>
      <c r="R75" s="12"/>
      <c r="S75" s="12"/>
    </row>
    <row r="76" spans="2:19" ht="12.75">
      <c r="B76" s="12"/>
      <c r="C76" s="12"/>
      <c r="D76" s="12"/>
      <c r="E76" s="12"/>
      <c r="F76" s="12"/>
      <c r="G76" s="12"/>
      <c r="H76" s="12"/>
      <c r="I76" s="12"/>
      <c r="J76" s="12"/>
      <c r="K76" s="12"/>
      <c r="L76" s="12"/>
      <c r="M76" s="12"/>
      <c r="N76" s="12"/>
      <c r="O76" s="12"/>
      <c r="P76" s="12"/>
      <c r="Q76" s="12"/>
      <c r="R76" s="12"/>
      <c r="S76" s="12"/>
    </row>
    <row r="77" spans="2:19" ht="12.75">
      <c r="B77" s="12"/>
      <c r="C77" s="12"/>
      <c r="D77" s="12"/>
      <c r="E77" s="12"/>
      <c r="F77" s="12"/>
      <c r="G77" s="12"/>
      <c r="H77" s="12"/>
      <c r="I77" s="12"/>
      <c r="J77" s="12"/>
      <c r="K77" s="12"/>
      <c r="L77" s="12"/>
      <c r="M77" s="12"/>
      <c r="N77" s="12"/>
      <c r="O77" s="12"/>
      <c r="P77" s="12"/>
      <c r="Q77" s="12"/>
      <c r="R77" s="12"/>
      <c r="S77" s="12"/>
    </row>
    <row r="78" spans="2:19" ht="12.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row r="114" spans="2:19" ht="12.75">
      <c r="B114" s="12"/>
      <c r="C114" s="12"/>
      <c r="D114" s="12"/>
      <c r="E114" s="12"/>
      <c r="F114" s="12"/>
      <c r="G114" s="12"/>
      <c r="H114" s="12"/>
      <c r="I114" s="12"/>
      <c r="J114" s="12"/>
      <c r="K114" s="12"/>
      <c r="L114" s="12"/>
      <c r="M114" s="12"/>
      <c r="N114" s="12"/>
      <c r="O114" s="12"/>
      <c r="P114" s="12"/>
      <c r="Q114" s="12"/>
      <c r="R114" s="12"/>
      <c r="S114" s="12"/>
    </row>
    <row r="115" spans="2:19" ht="12.75">
      <c r="B115" s="12"/>
      <c r="C115" s="12"/>
      <c r="D115" s="12"/>
      <c r="E115" s="12"/>
      <c r="F115" s="12"/>
      <c r="G115" s="12"/>
      <c r="H115" s="12"/>
      <c r="I115" s="12"/>
      <c r="J115" s="12"/>
      <c r="K115" s="12"/>
      <c r="L115" s="12"/>
      <c r="M115" s="12"/>
      <c r="N115" s="12"/>
      <c r="O115" s="12"/>
      <c r="P115" s="12"/>
      <c r="Q115" s="12"/>
      <c r="R115" s="12"/>
      <c r="S115" s="12"/>
    </row>
    <row r="116" spans="2:19" ht="12.75">
      <c r="B116" s="12"/>
      <c r="C116" s="12"/>
      <c r="D116" s="12"/>
      <c r="E116" s="12"/>
      <c r="F116" s="12"/>
      <c r="G116" s="12"/>
      <c r="H116" s="12"/>
      <c r="I116" s="12"/>
      <c r="J116" s="12"/>
      <c r="K116" s="12"/>
      <c r="L116" s="12"/>
      <c r="M116" s="12"/>
      <c r="N116" s="12"/>
      <c r="O116" s="12"/>
      <c r="P116" s="12"/>
      <c r="Q116" s="12"/>
      <c r="R116" s="12"/>
      <c r="S116" s="12"/>
    </row>
    <row r="117" spans="2:19" ht="12.75">
      <c r="B117" s="12"/>
      <c r="C117" s="12"/>
      <c r="D117" s="12"/>
      <c r="E117" s="12"/>
      <c r="F117" s="12"/>
      <c r="G117" s="12"/>
      <c r="H117" s="12"/>
      <c r="I117" s="12"/>
      <c r="J117" s="12"/>
      <c r="K117" s="12"/>
      <c r="L117" s="12"/>
      <c r="M117" s="12"/>
      <c r="N117" s="12"/>
      <c r="O117" s="12"/>
      <c r="P117" s="12"/>
      <c r="Q117" s="12"/>
      <c r="R117" s="12"/>
      <c r="S117" s="12"/>
    </row>
    <row r="118" spans="2:19" ht="12.75">
      <c r="B118" s="12"/>
      <c r="C118" s="12"/>
      <c r="D118" s="12"/>
      <c r="E118" s="12"/>
      <c r="F118" s="12"/>
      <c r="G118" s="12"/>
      <c r="H118" s="12"/>
      <c r="I118" s="12"/>
      <c r="J118" s="12"/>
      <c r="K118" s="12"/>
      <c r="L118" s="12"/>
      <c r="M118" s="12"/>
      <c r="N118" s="12"/>
      <c r="O118" s="12"/>
      <c r="P118" s="12"/>
      <c r="Q118" s="12"/>
      <c r="R118" s="12"/>
      <c r="S118" s="12"/>
    </row>
    <row r="119" spans="2:19" ht="12.75">
      <c r="B119" s="12"/>
      <c r="C119" s="12"/>
      <c r="D119" s="12"/>
      <c r="E119" s="12"/>
      <c r="F119" s="12"/>
      <c r="G119" s="12"/>
      <c r="H119" s="12"/>
      <c r="I119" s="12"/>
      <c r="J119" s="12"/>
      <c r="K119" s="12"/>
      <c r="L119" s="12"/>
      <c r="M119" s="12"/>
      <c r="N119" s="12"/>
      <c r="O119" s="12"/>
      <c r="P119" s="12"/>
      <c r="Q119" s="12"/>
      <c r="R119" s="12"/>
      <c r="S119" s="12"/>
    </row>
    <row r="120" spans="2:19" ht="12.75">
      <c r="B120" s="12"/>
      <c r="C120" s="12"/>
      <c r="D120" s="12"/>
      <c r="E120" s="12"/>
      <c r="F120" s="12"/>
      <c r="G120" s="12"/>
      <c r="H120" s="12"/>
      <c r="I120" s="12"/>
      <c r="J120" s="12"/>
      <c r="K120" s="12"/>
      <c r="L120" s="12"/>
      <c r="M120" s="12"/>
      <c r="N120" s="12"/>
      <c r="O120" s="12"/>
      <c r="P120" s="12"/>
      <c r="Q120" s="12"/>
      <c r="R120" s="12"/>
      <c r="S120" s="12"/>
    </row>
    <row r="121" spans="2:19" ht="12.75">
      <c r="B121" s="12"/>
      <c r="C121" s="12"/>
      <c r="D121" s="12"/>
      <c r="E121" s="12"/>
      <c r="F121" s="12"/>
      <c r="G121" s="12"/>
      <c r="H121" s="12"/>
      <c r="I121" s="12"/>
      <c r="J121" s="12"/>
      <c r="K121" s="12"/>
      <c r="L121" s="12"/>
      <c r="M121" s="12"/>
      <c r="N121" s="12"/>
      <c r="O121" s="12"/>
      <c r="P121" s="12"/>
      <c r="Q121" s="12"/>
      <c r="R121" s="12"/>
      <c r="S121" s="12"/>
    </row>
    <row r="122" spans="2:19" ht="12.75">
      <c r="B122" s="12"/>
      <c r="C122" s="12"/>
      <c r="D122" s="12"/>
      <c r="E122" s="12"/>
      <c r="F122" s="12"/>
      <c r="G122" s="12"/>
      <c r="H122" s="12"/>
      <c r="I122" s="12"/>
      <c r="J122" s="12"/>
      <c r="K122" s="12"/>
      <c r="L122" s="12"/>
      <c r="M122" s="12"/>
      <c r="N122" s="12"/>
      <c r="O122" s="12"/>
      <c r="P122" s="12"/>
      <c r="Q122" s="12"/>
      <c r="R122" s="12"/>
      <c r="S122" s="12"/>
    </row>
    <row r="123" spans="2:19" ht="12.75">
      <c r="B123" s="12"/>
      <c r="C123" s="12"/>
      <c r="D123" s="12"/>
      <c r="E123" s="12"/>
      <c r="F123" s="12"/>
      <c r="G123" s="12"/>
      <c r="H123" s="12"/>
      <c r="I123" s="12"/>
      <c r="J123" s="12"/>
      <c r="K123" s="12"/>
      <c r="L123" s="12"/>
      <c r="M123" s="12"/>
      <c r="N123" s="12"/>
      <c r="O123" s="12"/>
      <c r="P123" s="12"/>
      <c r="Q123" s="12"/>
      <c r="R123" s="12"/>
      <c r="S123" s="12"/>
    </row>
    <row r="124" spans="2:19" ht="12.75">
      <c r="B124" s="12"/>
      <c r="C124" s="12"/>
      <c r="D124" s="12"/>
      <c r="E124" s="12"/>
      <c r="F124" s="12"/>
      <c r="G124" s="12"/>
      <c r="H124" s="12"/>
      <c r="I124" s="12"/>
      <c r="J124" s="12"/>
      <c r="K124" s="12"/>
      <c r="L124" s="12"/>
      <c r="M124" s="12"/>
      <c r="N124" s="12"/>
      <c r="O124" s="12"/>
      <c r="P124" s="12"/>
      <c r="Q124" s="12"/>
      <c r="R124" s="12"/>
      <c r="S124" s="12"/>
    </row>
    <row r="125" spans="2:19" ht="12.75">
      <c r="B125" s="12"/>
      <c r="C125" s="12"/>
      <c r="D125" s="12"/>
      <c r="E125" s="12"/>
      <c r="F125" s="12"/>
      <c r="G125" s="12"/>
      <c r="H125" s="12"/>
      <c r="I125" s="12"/>
      <c r="J125" s="12"/>
      <c r="K125" s="12"/>
      <c r="L125" s="12"/>
      <c r="M125" s="12"/>
      <c r="N125" s="12"/>
      <c r="O125" s="12"/>
      <c r="P125" s="12"/>
      <c r="Q125" s="12"/>
      <c r="R125" s="12"/>
      <c r="S125" s="12"/>
    </row>
    <row r="126" spans="2:19" ht="12.75">
      <c r="B126" s="12"/>
      <c r="C126" s="12"/>
      <c r="D126" s="12"/>
      <c r="E126" s="12"/>
      <c r="F126" s="12"/>
      <c r="G126" s="12"/>
      <c r="H126" s="12"/>
      <c r="I126" s="12"/>
      <c r="J126" s="12"/>
      <c r="K126" s="12"/>
      <c r="L126" s="12"/>
      <c r="M126" s="12"/>
      <c r="N126" s="12"/>
      <c r="O126" s="12"/>
      <c r="P126" s="12"/>
      <c r="Q126" s="12"/>
      <c r="R126" s="12"/>
      <c r="S126" s="12"/>
    </row>
    <row r="127" spans="2:19" ht="12.75">
      <c r="B127" s="12"/>
      <c r="C127" s="12"/>
      <c r="D127" s="12"/>
      <c r="E127" s="12"/>
      <c r="F127" s="12"/>
      <c r="G127" s="12"/>
      <c r="H127" s="12"/>
      <c r="I127" s="12"/>
      <c r="J127" s="12"/>
      <c r="K127" s="12"/>
      <c r="L127" s="12"/>
      <c r="M127" s="12"/>
      <c r="N127" s="12"/>
      <c r="O127" s="12"/>
      <c r="P127" s="12"/>
      <c r="Q127" s="12"/>
      <c r="R127" s="12"/>
      <c r="S127" s="12"/>
    </row>
    <row r="128" spans="2:19" ht="12.75">
      <c r="B128" s="12"/>
      <c r="C128" s="12"/>
      <c r="D128" s="12"/>
      <c r="E128" s="12"/>
      <c r="F128" s="12"/>
      <c r="G128" s="12"/>
      <c r="H128" s="12"/>
      <c r="I128" s="12"/>
      <c r="J128" s="12"/>
      <c r="K128" s="12"/>
      <c r="L128" s="12"/>
      <c r="M128" s="12"/>
      <c r="N128" s="12"/>
      <c r="O128" s="12"/>
      <c r="P128" s="12"/>
      <c r="Q128" s="12"/>
      <c r="R128" s="12"/>
      <c r="S128" s="12"/>
    </row>
    <row r="129" spans="2:19" ht="12.75">
      <c r="B129" s="12"/>
      <c r="C129" s="12"/>
      <c r="D129" s="12"/>
      <c r="E129" s="12"/>
      <c r="F129" s="12"/>
      <c r="G129" s="12"/>
      <c r="H129" s="12"/>
      <c r="I129" s="12"/>
      <c r="J129" s="12"/>
      <c r="K129" s="12"/>
      <c r="L129" s="12"/>
      <c r="M129" s="12"/>
      <c r="N129" s="12"/>
      <c r="O129" s="12"/>
      <c r="P129" s="12"/>
      <c r="Q129" s="12"/>
      <c r="R129" s="12"/>
      <c r="S129" s="12"/>
    </row>
    <row r="130" spans="2:19" ht="12.75">
      <c r="B130" s="12"/>
      <c r="C130" s="12"/>
      <c r="D130" s="12"/>
      <c r="E130" s="12"/>
      <c r="F130" s="12"/>
      <c r="G130" s="12"/>
      <c r="H130" s="12"/>
      <c r="I130" s="12"/>
      <c r="J130" s="12"/>
      <c r="K130" s="12"/>
      <c r="L130" s="12"/>
      <c r="M130" s="12"/>
      <c r="N130" s="12"/>
      <c r="O130" s="12"/>
      <c r="P130" s="12"/>
      <c r="Q130" s="12"/>
      <c r="R130" s="12"/>
      <c r="S130" s="12"/>
    </row>
    <row r="131" spans="2:19" ht="12.75">
      <c r="B131" s="12"/>
      <c r="C131" s="12"/>
      <c r="D131" s="12"/>
      <c r="E131" s="12"/>
      <c r="F131" s="12"/>
      <c r="G131" s="12"/>
      <c r="H131" s="12"/>
      <c r="I131" s="12"/>
      <c r="J131" s="12"/>
      <c r="K131" s="12"/>
      <c r="L131" s="12"/>
      <c r="M131" s="12"/>
      <c r="N131" s="12"/>
      <c r="O131" s="12"/>
      <c r="P131" s="12"/>
      <c r="Q131" s="12"/>
      <c r="R131" s="12"/>
      <c r="S131" s="12"/>
    </row>
    <row r="132" spans="2:19" ht="12.75">
      <c r="B132" s="12"/>
      <c r="C132" s="12"/>
      <c r="D132" s="12"/>
      <c r="E132" s="12"/>
      <c r="F132" s="12"/>
      <c r="G132" s="12"/>
      <c r="H132" s="12"/>
      <c r="I132" s="12"/>
      <c r="J132" s="12"/>
      <c r="K132" s="12"/>
      <c r="L132" s="12"/>
      <c r="M132" s="12"/>
      <c r="N132" s="12"/>
      <c r="O132" s="12"/>
      <c r="P132" s="12"/>
      <c r="Q132" s="12"/>
      <c r="R132" s="12"/>
      <c r="S132" s="12"/>
    </row>
    <row r="133" spans="2:19" ht="12.75">
      <c r="B133" s="12"/>
      <c r="C133" s="12"/>
      <c r="D133" s="12"/>
      <c r="E133" s="12"/>
      <c r="F133" s="12"/>
      <c r="G133" s="12"/>
      <c r="H133" s="12"/>
      <c r="I133" s="12"/>
      <c r="J133" s="12"/>
      <c r="K133" s="12"/>
      <c r="L133" s="12"/>
      <c r="M133" s="12"/>
      <c r="N133" s="12"/>
      <c r="O133" s="12"/>
      <c r="P133" s="12"/>
      <c r="Q133" s="12"/>
      <c r="R133" s="12"/>
      <c r="S133" s="12"/>
    </row>
    <row r="134" spans="2:19" ht="12.75">
      <c r="B134" s="12"/>
      <c r="C134" s="12"/>
      <c r="D134" s="12"/>
      <c r="E134" s="12"/>
      <c r="F134" s="12"/>
      <c r="G134" s="12"/>
      <c r="H134" s="12"/>
      <c r="I134" s="12"/>
      <c r="J134" s="12"/>
      <c r="K134" s="12"/>
      <c r="L134" s="12"/>
      <c r="M134" s="12"/>
      <c r="N134" s="12"/>
      <c r="O134" s="12"/>
      <c r="P134" s="12"/>
      <c r="Q134" s="12"/>
      <c r="R134" s="12"/>
      <c r="S134" s="12"/>
    </row>
    <row r="135" spans="2:19" ht="12.75">
      <c r="B135" s="12"/>
      <c r="C135" s="12"/>
      <c r="D135" s="12"/>
      <c r="E135" s="12"/>
      <c r="F135" s="12"/>
      <c r="G135" s="12"/>
      <c r="H135" s="12"/>
      <c r="I135" s="12"/>
      <c r="J135" s="12"/>
      <c r="K135" s="12"/>
      <c r="L135" s="12"/>
      <c r="M135" s="12"/>
      <c r="N135" s="12"/>
      <c r="O135" s="12"/>
      <c r="P135" s="12"/>
      <c r="Q135" s="12"/>
      <c r="R135" s="12"/>
      <c r="S135" s="12"/>
    </row>
    <row r="136" spans="2:19" ht="12.75">
      <c r="B136" s="12"/>
      <c r="C136" s="12"/>
      <c r="D136" s="12"/>
      <c r="E136" s="12"/>
      <c r="F136" s="12"/>
      <c r="G136" s="12"/>
      <c r="H136" s="12"/>
      <c r="I136" s="12"/>
      <c r="J136" s="12"/>
      <c r="K136" s="12"/>
      <c r="L136" s="12"/>
      <c r="M136" s="12"/>
      <c r="N136" s="12"/>
      <c r="O136" s="12"/>
      <c r="P136" s="12"/>
      <c r="Q136" s="12"/>
      <c r="R136" s="12"/>
      <c r="S136" s="12"/>
    </row>
    <row r="137" spans="2:19" ht="12.75">
      <c r="B137" s="12"/>
      <c r="C137" s="12"/>
      <c r="D137" s="12"/>
      <c r="E137" s="12"/>
      <c r="F137" s="12"/>
      <c r="G137" s="12"/>
      <c r="H137" s="12"/>
      <c r="I137" s="12"/>
      <c r="J137" s="12"/>
      <c r="K137" s="12"/>
      <c r="L137" s="12"/>
      <c r="M137" s="12"/>
      <c r="N137" s="12"/>
      <c r="O137" s="12"/>
      <c r="P137" s="12"/>
      <c r="Q137" s="12"/>
      <c r="R137" s="12"/>
      <c r="S137" s="12"/>
    </row>
    <row r="138" spans="2:19" ht="12.75">
      <c r="B138" s="12"/>
      <c r="C138" s="12"/>
      <c r="D138" s="12"/>
      <c r="E138" s="12"/>
      <c r="F138" s="12"/>
      <c r="G138" s="12"/>
      <c r="H138" s="12"/>
      <c r="I138" s="12"/>
      <c r="J138" s="12"/>
      <c r="K138" s="12"/>
      <c r="L138" s="12"/>
      <c r="M138" s="12"/>
      <c r="N138" s="12"/>
      <c r="O138" s="12"/>
      <c r="P138" s="12"/>
      <c r="Q138" s="12"/>
      <c r="R138" s="12"/>
      <c r="S138" s="12"/>
    </row>
    <row r="139" spans="2:19" ht="12.75">
      <c r="B139" s="12"/>
      <c r="C139" s="12"/>
      <c r="D139" s="12"/>
      <c r="E139" s="12"/>
      <c r="F139" s="12"/>
      <c r="G139" s="12"/>
      <c r="H139" s="12"/>
      <c r="I139" s="12"/>
      <c r="J139" s="12"/>
      <c r="K139" s="12"/>
      <c r="L139" s="12"/>
      <c r="M139" s="12"/>
      <c r="N139" s="12"/>
      <c r="O139" s="12"/>
      <c r="P139" s="12"/>
      <c r="Q139" s="12"/>
      <c r="R139" s="12"/>
      <c r="S139" s="12"/>
    </row>
    <row r="140" spans="2:19" ht="12.75">
      <c r="B140" s="12"/>
      <c r="C140" s="12"/>
      <c r="D140" s="12"/>
      <c r="E140" s="12"/>
      <c r="F140" s="12"/>
      <c r="G140" s="12"/>
      <c r="H140" s="12"/>
      <c r="I140" s="12"/>
      <c r="J140" s="12"/>
      <c r="K140" s="12"/>
      <c r="L140" s="12"/>
      <c r="M140" s="12"/>
      <c r="N140" s="12"/>
      <c r="O140" s="12"/>
      <c r="P140" s="12"/>
      <c r="Q140" s="12"/>
      <c r="R140" s="12"/>
      <c r="S140" s="12"/>
    </row>
    <row r="141" spans="2:19" ht="12.75">
      <c r="B141" s="12"/>
      <c r="C141" s="12"/>
      <c r="D141" s="12"/>
      <c r="E141" s="12"/>
      <c r="F141" s="12"/>
      <c r="G141" s="12"/>
      <c r="H141" s="12"/>
      <c r="I141" s="12"/>
      <c r="J141" s="12"/>
      <c r="K141" s="12"/>
      <c r="L141" s="12"/>
      <c r="M141" s="12"/>
      <c r="N141" s="12"/>
      <c r="O141" s="12"/>
      <c r="P141" s="12"/>
      <c r="Q141" s="12"/>
      <c r="R141" s="12"/>
      <c r="S141" s="12"/>
    </row>
    <row r="142" spans="2:19" ht="12.75">
      <c r="B142" s="12"/>
      <c r="C142" s="12"/>
      <c r="D142" s="12"/>
      <c r="E142" s="12"/>
      <c r="F142" s="12"/>
      <c r="G142" s="12"/>
      <c r="H142" s="12"/>
      <c r="I142" s="12"/>
      <c r="J142" s="12"/>
      <c r="K142" s="12"/>
      <c r="L142" s="12"/>
      <c r="M142" s="12"/>
      <c r="N142" s="12"/>
      <c r="O142" s="12"/>
      <c r="P142" s="12"/>
      <c r="Q142" s="12"/>
      <c r="R142" s="12"/>
      <c r="S142" s="12"/>
    </row>
    <row r="143" spans="2:19" ht="12.75">
      <c r="B143" s="12"/>
      <c r="C143" s="12"/>
      <c r="D143" s="12"/>
      <c r="E143" s="12"/>
      <c r="F143" s="12"/>
      <c r="G143" s="12"/>
      <c r="H143" s="12"/>
      <c r="I143" s="12"/>
      <c r="J143" s="12"/>
      <c r="K143" s="12"/>
      <c r="L143" s="12"/>
      <c r="M143" s="12"/>
      <c r="N143" s="12"/>
      <c r="O143" s="12"/>
      <c r="P143" s="12"/>
      <c r="Q143" s="12"/>
      <c r="R143" s="12"/>
      <c r="S143" s="12"/>
    </row>
    <row r="144" spans="2:19" ht="12.75">
      <c r="B144" s="12"/>
      <c r="C144" s="12"/>
      <c r="D144" s="12"/>
      <c r="E144" s="12"/>
      <c r="F144" s="12"/>
      <c r="G144" s="12"/>
      <c r="H144" s="12"/>
      <c r="I144" s="12"/>
      <c r="J144" s="12"/>
      <c r="K144" s="12"/>
      <c r="L144" s="12"/>
      <c r="M144" s="12"/>
      <c r="N144" s="12"/>
      <c r="O144" s="12"/>
      <c r="P144" s="12"/>
      <c r="Q144" s="12"/>
      <c r="R144" s="12"/>
      <c r="S144" s="12"/>
    </row>
    <row r="145" spans="2:19" ht="12.75">
      <c r="B145" s="12"/>
      <c r="C145" s="12"/>
      <c r="D145" s="12"/>
      <c r="E145" s="12"/>
      <c r="F145" s="12"/>
      <c r="G145" s="12"/>
      <c r="H145" s="12"/>
      <c r="I145" s="12"/>
      <c r="J145" s="12"/>
      <c r="K145" s="12"/>
      <c r="L145" s="12"/>
      <c r="M145" s="12"/>
      <c r="N145" s="12"/>
      <c r="O145" s="12"/>
      <c r="P145" s="12"/>
      <c r="Q145" s="12"/>
      <c r="R145" s="12"/>
      <c r="S145" s="12"/>
    </row>
    <row r="146" spans="2:19" ht="12.75">
      <c r="B146" s="12"/>
      <c r="C146" s="12"/>
      <c r="D146" s="12"/>
      <c r="E146" s="12"/>
      <c r="F146" s="12"/>
      <c r="G146" s="12"/>
      <c r="H146" s="12"/>
      <c r="I146" s="12"/>
      <c r="J146" s="12"/>
      <c r="K146" s="12"/>
      <c r="L146" s="12"/>
      <c r="M146" s="12"/>
      <c r="N146" s="12"/>
      <c r="O146" s="12"/>
      <c r="P146" s="12"/>
      <c r="Q146" s="12"/>
      <c r="R146" s="12"/>
      <c r="S146" s="12"/>
    </row>
    <row r="147" spans="2:19" ht="12.75">
      <c r="B147" s="12"/>
      <c r="C147" s="12"/>
      <c r="D147" s="12"/>
      <c r="E147" s="12"/>
      <c r="F147" s="12"/>
      <c r="G147" s="12"/>
      <c r="H147" s="12"/>
      <c r="I147" s="12"/>
      <c r="J147" s="12"/>
      <c r="K147" s="12"/>
      <c r="L147" s="12"/>
      <c r="M147" s="12"/>
      <c r="N147" s="12"/>
      <c r="O147" s="12"/>
      <c r="P147" s="12"/>
      <c r="Q147" s="12"/>
      <c r="R147" s="12"/>
      <c r="S147" s="12"/>
    </row>
    <row r="148" spans="2:19" ht="12.75">
      <c r="B148" s="12"/>
      <c r="C148" s="12"/>
      <c r="D148" s="12"/>
      <c r="E148" s="12"/>
      <c r="F148" s="12"/>
      <c r="G148" s="12"/>
      <c r="H148" s="12"/>
      <c r="I148" s="12"/>
      <c r="J148" s="12"/>
      <c r="K148" s="12"/>
      <c r="L148" s="12"/>
      <c r="M148" s="12"/>
      <c r="N148" s="12"/>
      <c r="O148" s="12"/>
      <c r="P148" s="12"/>
      <c r="Q148" s="12"/>
      <c r="R148" s="12"/>
      <c r="S148" s="12"/>
    </row>
    <row r="149" spans="2:19" ht="12.75">
      <c r="B149" s="12"/>
      <c r="C149" s="12"/>
      <c r="D149" s="12"/>
      <c r="E149" s="12"/>
      <c r="F149" s="12"/>
      <c r="G149" s="12"/>
      <c r="H149" s="12"/>
      <c r="I149" s="12"/>
      <c r="J149" s="12"/>
      <c r="K149" s="12"/>
      <c r="L149" s="12"/>
      <c r="M149" s="12"/>
      <c r="N149" s="12"/>
      <c r="O149" s="12"/>
      <c r="P149" s="12"/>
      <c r="Q149" s="12"/>
      <c r="R149" s="12"/>
      <c r="S149" s="12"/>
    </row>
    <row r="150" spans="2:19" ht="12.75">
      <c r="B150" s="12"/>
      <c r="C150" s="12"/>
      <c r="D150" s="12"/>
      <c r="E150" s="12"/>
      <c r="F150" s="12"/>
      <c r="G150" s="12"/>
      <c r="H150" s="12"/>
      <c r="I150" s="12"/>
      <c r="J150" s="12"/>
      <c r="K150" s="12"/>
      <c r="L150" s="12"/>
      <c r="M150" s="12"/>
      <c r="N150" s="12"/>
      <c r="O150" s="12"/>
      <c r="P150" s="12"/>
      <c r="Q150" s="12"/>
      <c r="R150" s="12"/>
      <c r="S150" s="12"/>
    </row>
    <row r="151" spans="2:19" ht="12.75">
      <c r="B151" s="12"/>
      <c r="C151" s="12"/>
      <c r="D151" s="12"/>
      <c r="E151" s="12"/>
      <c r="F151" s="12"/>
      <c r="G151" s="12"/>
      <c r="H151" s="12"/>
      <c r="I151" s="12"/>
      <c r="J151" s="12"/>
      <c r="K151" s="12"/>
      <c r="L151" s="12"/>
      <c r="M151" s="12"/>
      <c r="N151" s="12"/>
      <c r="O151" s="12"/>
      <c r="P151" s="12"/>
      <c r="Q151" s="12"/>
      <c r="R151" s="12"/>
      <c r="S151" s="12"/>
    </row>
    <row r="152" spans="2:19" ht="12.75">
      <c r="B152" s="12"/>
      <c r="C152" s="12"/>
      <c r="D152" s="12"/>
      <c r="E152" s="12"/>
      <c r="F152" s="12"/>
      <c r="G152" s="12"/>
      <c r="H152" s="12"/>
      <c r="I152" s="12"/>
      <c r="J152" s="12"/>
      <c r="K152" s="12"/>
      <c r="L152" s="12"/>
      <c r="M152" s="12"/>
      <c r="N152" s="12"/>
      <c r="O152" s="12"/>
      <c r="P152" s="12"/>
      <c r="Q152" s="12"/>
      <c r="R152" s="12"/>
      <c r="S152" s="12"/>
    </row>
    <row r="153" spans="2:19" ht="12.75">
      <c r="B153" s="12"/>
      <c r="C153" s="12"/>
      <c r="D153" s="12"/>
      <c r="E153" s="12"/>
      <c r="F153" s="12"/>
      <c r="G153" s="12"/>
      <c r="H153" s="12"/>
      <c r="I153" s="12"/>
      <c r="J153" s="12"/>
      <c r="K153" s="12"/>
      <c r="L153" s="12"/>
      <c r="M153" s="12"/>
      <c r="N153" s="12"/>
      <c r="O153" s="12"/>
      <c r="P153" s="12"/>
      <c r="Q153" s="12"/>
      <c r="R153" s="12"/>
      <c r="S153" s="12"/>
    </row>
    <row r="154" spans="2:19" ht="12.75">
      <c r="B154" s="12"/>
      <c r="C154" s="12"/>
      <c r="D154" s="12"/>
      <c r="E154" s="12"/>
      <c r="F154" s="12"/>
      <c r="G154" s="12"/>
      <c r="H154" s="12"/>
      <c r="I154" s="12"/>
      <c r="J154" s="12"/>
      <c r="K154" s="12"/>
      <c r="L154" s="12"/>
      <c r="M154" s="12"/>
      <c r="N154" s="12"/>
      <c r="O154" s="12"/>
      <c r="P154" s="12"/>
      <c r="Q154" s="12"/>
      <c r="R154" s="12"/>
      <c r="S154" s="12"/>
    </row>
    <row r="155" spans="2:19" ht="12.75">
      <c r="B155" s="12"/>
      <c r="C155" s="12"/>
      <c r="D155" s="12"/>
      <c r="E155" s="12"/>
      <c r="F155" s="12"/>
      <c r="G155" s="12"/>
      <c r="H155" s="12"/>
      <c r="I155" s="12"/>
      <c r="J155" s="12"/>
      <c r="K155" s="12"/>
      <c r="L155" s="12"/>
      <c r="M155" s="12"/>
      <c r="N155" s="12"/>
      <c r="O155" s="12"/>
      <c r="P155" s="12"/>
      <c r="Q155" s="12"/>
      <c r="R155" s="12"/>
      <c r="S155" s="12"/>
    </row>
    <row r="156" spans="2:19" ht="12.75">
      <c r="B156" s="12"/>
      <c r="C156" s="12"/>
      <c r="D156" s="12"/>
      <c r="E156" s="12"/>
      <c r="F156" s="12"/>
      <c r="G156" s="12"/>
      <c r="H156" s="12"/>
      <c r="I156" s="12"/>
      <c r="J156" s="12"/>
      <c r="K156" s="12"/>
      <c r="L156" s="12"/>
      <c r="M156" s="12"/>
      <c r="N156" s="12"/>
      <c r="O156" s="12"/>
      <c r="P156" s="12"/>
      <c r="Q156" s="12"/>
      <c r="R156" s="12"/>
      <c r="S156" s="12"/>
    </row>
    <row r="157" spans="2:19" ht="12.75">
      <c r="B157" s="12"/>
      <c r="C157" s="12"/>
      <c r="D157" s="12"/>
      <c r="E157" s="12"/>
      <c r="F157" s="12"/>
      <c r="G157" s="12"/>
      <c r="H157" s="12"/>
      <c r="I157" s="12"/>
      <c r="J157" s="12"/>
      <c r="K157" s="12"/>
      <c r="L157" s="12"/>
      <c r="M157" s="12"/>
      <c r="N157" s="12"/>
      <c r="O157" s="12"/>
      <c r="P157" s="12"/>
      <c r="Q157" s="12"/>
      <c r="R157" s="12"/>
      <c r="S157" s="12"/>
    </row>
    <row r="158" spans="2:19" ht="12.75">
      <c r="B158" s="12"/>
      <c r="C158" s="12"/>
      <c r="D158" s="12"/>
      <c r="E158" s="12"/>
      <c r="F158" s="12"/>
      <c r="G158" s="12"/>
      <c r="H158" s="12"/>
      <c r="I158" s="12"/>
      <c r="J158" s="12"/>
      <c r="K158" s="12"/>
      <c r="L158" s="12"/>
      <c r="M158" s="12"/>
      <c r="N158" s="12"/>
      <c r="O158" s="12"/>
      <c r="P158" s="12"/>
      <c r="Q158" s="12"/>
      <c r="R158" s="12"/>
      <c r="S158" s="12"/>
    </row>
    <row r="159" spans="2:19" ht="12.75">
      <c r="B159" s="12"/>
      <c r="C159" s="12"/>
      <c r="D159" s="12"/>
      <c r="E159" s="12"/>
      <c r="F159" s="12"/>
      <c r="G159" s="12"/>
      <c r="H159" s="12"/>
      <c r="I159" s="12"/>
      <c r="J159" s="12"/>
      <c r="K159" s="12"/>
      <c r="L159" s="12"/>
      <c r="M159" s="12"/>
      <c r="N159" s="12"/>
      <c r="O159" s="12"/>
      <c r="P159" s="12"/>
      <c r="Q159" s="12"/>
      <c r="R159" s="12"/>
      <c r="S159" s="12"/>
    </row>
    <row r="160" spans="2:19" ht="12.75">
      <c r="B160" s="12"/>
      <c r="C160" s="12"/>
      <c r="D160" s="12"/>
      <c r="E160" s="12"/>
      <c r="F160" s="12"/>
      <c r="G160" s="12"/>
      <c r="H160" s="12"/>
      <c r="I160" s="12"/>
      <c r="J160" s="12"/>
      <c r="K160" s="12"/>
      <c r="L160" s="12"/>
      <c r="M160" s="12"/>
      <c r="N160" s="12"/>
      <c r="O160" s="12"/>
      <c r="P160" s="12"/>
      <c r="Q160" s="12"/>
      <c r="R160" s="12"/>
      <c r="S160" s="12"/>
    </row>
    <row r="161" spans="2:19" ht="12.75">
      <c r="B161" s="12"/>
      <c r="C161" s="12"/>
      <c r="D161" s="12"/>
      <c r="E161" s="12"/>
      <c r="F161" s="12"/>
      <c r="G161" s="12"/>
      <c r="H161" s="12"/>
      <c r="I161" s="12"/>
      <c r="J161" s="12"/>
      <c r="K161" s="12"/>
      <c r="L161" s="12"/>
      <c r="M161" s="12"/>
      <c r="N161" s="12"/>
      <c r="O161" s="12"/>
      <c r="P161" s="12"/>
      <c r="Q161" s="12"/>
      <c r="R161" s="12"/>
      <c r="S161" s="12"/>
    </row>
    <row r="162" spans="2:19" ht="12.75">
      <c r="B162" s="12"/>
      <c r="C162" s="12"/>
      <c r="D162" s="12"/>
      <c r="E162" s="12"/>
      <c r="F162" s="12"/>
      <c r="G162" s="12"/>
      <c r="H162" s="12"/>
      <c r="I162" s="12"/>
      <c r="J162" s="12"/>
      <c r="K162" s="12"/>
      <c r="L162" s="12"/>
      <c r="M162" s="12"/>
      <c r="N162" s="12"/>
      <c r="O162" s="12"/>
      <c r="P162" s="12"/>
      <c r="Q162" s="12"/>
      <c r="R162" s="12"/>
      <c r="S162" s="12"/>
    </row>
    <row r="163" spans="2:19" ht="12.75">
      <c r="B163" s="12"/>
      <c r="C163" s="12"/>
      <c r="D163" s="12"/>
      <c r="E163" s="12"/>
      <c r="F163" s="12"/>
      <c r="G163" s="12"/>
      <c r="H163" s="12"/>
      <c r="I163" s="12"/>
      <c r="J163" s="12"/>
      <c r="K163" s="12"/>
      <c r="L163" s="12"/>
      <c r="M163" s="12"/>
      <c r="N163" s="12"/>
      <c r="O163" s="12"/>
      <c r="P163" s="12"/>
      <c r="Q163" s="12"/>
      <c r="R163" s="12"/>
      <c r="S163" s="12"/>
    </row>
    <row r="164" spans="2:19" ht="12.75">
      <c r="B164" s="12"/>
      <c r="C164" s="12"/>
      <c r="D164" s="12"/>
      <c r="E164" s="12"/>
      <c r="F164" s="12"/>
      <c r="G164" s="12"/>
      <c r="H164" s="12"/>
      <c r="I164" s="12"/>
      <c r="J164" s="12"/>
      <c r="K164" s="12"/>
      <c r="L164" s="12"/>
      <c r="M164" s="12"/>
      <c r="N164" s="12"/>
      <c r="O164" s="12"/>
      <c r="P164" s="12"/>
      <c r="Q164" s="12"/>
      <c r="R164" s="12"/>
      <c r="S164" s="12"/>
    </row>
    <row r="165" spans="2:19" ht="12.75">
      <c r="B165" s="12"/>
      <c r="C165" s="12"/>
      <c r="D165" s="12"/>
      <c r="E165" s="12"/>
      <c r="F165" s="12"/>
      <c r="G165" s="12"/>
      <c r="H165" s="12"/>
      <c r="I165" s="12"/>
      <c r="J165" s="12"/>
      <c r="K165" s="12"/>
      <c r="L165" s="12"/>
      <c r="M165" s="12"/>
      <c r="N165" s="12"/>
      <c r="O165" s="12"/>
      <c r="P165" s="12"/>
      <c r="Q165" s="12"/>
      <c r="R165" s="12"/>
      <c r="S165" s="12"/>
    </row>
    <row r="166" spans="2:19" ht="12.75">
      <c r="B166" s="12"/>
      <c r="C166" s="12"/>
      <c r="D166" s="12"/>
      <c r="E166" s="12"/>
      <c r="F166" s="12"/>
      <c r="G166" s="12"/>
      <c r="H166" s="12"/>
      <c r="I166" s="12"/>
      <c r="J166" s="12"/>
      <c r="K166" s="12"/>
      <c r="L166" s="12"/>
      <c r="M166" s="12"/>
      <c r="N166" s="12"/>
      <c r="O166" s="12"/>
      <c r="P166" s="12"/>
      <c r="Q166" s="12"/>
      <c r="R166" s="12"/>
      <c r="S166" s="12"/>
    </row>
    <row r="167" spans="2:19" ht="12.75">
      <c r="B167" s="12"/>
      <c r="C167" s="12"/>
      <c r="D167" s="12"/>
      <c r="E167" s="12"/>
      <c r="F167" s="12"/>
      <c r="G167" s="12"/>
      <c r="H167" s="12"/>
      <c r="I167" s="12"/>
      <c r="J167" s="12"/>
      <c r="K167" s="12"/>
      <c r="L167" s="12"/>
      <c r="M167" s="12"/>
      <c r="N167" s="12"/>
      <c r="O167" s="12"/>
      <c r="P167" s="12"/>
      <c r="Q167" s="12"/>
      <c r="R167" s="12"/>
      <c r="S167" s="12"/>
    </row>
    <row r="168" spans="2:19" ht="12.75">
      <c r="B168" s="12"/>
      <c r="C168" s="12"/>
      <c r="D168" s="12"/>
      <c r="E168" s="12"/>
      <c r="F168" s="12"/>
      <c r="G168" s="12"/>
      <c r="H168" s="12"/>
      <c r="I168" s="12"/>
      <c r="J168" s="12"/>
      <c r="K168" s="12"/>
      <c r="L168" s="12"/>
      <c r="M168" s="12"/>
      <c r="N168" s="12"/>
      <c r="O168" s="12"/>
      <c r="P168" s="12"/>
      <c r="Q168" s="12"/>
      <c r="R168" s="12"/>
      <c r="S168" s="12"/>
    </row>
    <row r="169" spans="2:19" ht="12.75">
      <c r="B169" s="12"/>
      <c r="C169" s="12"/>
      <c r="D169" s="12"/>
      <c r="E169" s="12"/>
      <c r="F169" s="12"/>
      <c r="G169" s="12"/>
      <c r="H169" s="12"/>
      <c r="I169" s="12"/>
      <c r="J169" s="12"/>
      <c r="K169" s="12"/>
      <c r="L169" s="12"/>
      <c r="M169" s="12"/>
      <c r="N169" s="12"/>
      <c r="O169" s="12"/>
      <c r="P169" s="12"/>
      <c r="Q169" s="12"/>
      <c r="R169" s="12"/>
      <c r="S169" s="12"/>
    </row>
    <row r="170" spans="2:19" ht="12.75">
      <c r="B170" s="12"/>
      <c r="C170" s="12"/>
      <c r="D170" s="12"/>
      <c r="E170" s="12"/>
      <c r="F170" s="12"/>
      <c r="G170" s="12"/>
      <c r="H170" s="12"/>
      <c r="I170" s="12"/>
      <c r="J170" s="12"/>
      <c r="K170" s="12"/>
      <c r="L170" s="12"/>
      <c r="M170" s="12"/>
      <c r="N170" s="12"/>
      <c r="O170" s="12"/>
      <c r="P170" s="12"/>
      <c r="Q170" s="12"/>
      <c r="R170" s="12"/>
      <c r="S170" s="12"/>
    </row>
    <row r="171" spans="2:19" ht="12.75">
      <c r="B171" s="12"/>
      <c r="C171" s="12"/>
      <c r="D171" s="12"/>
      <c r="E171" s="12"/>
      <c r="F171" s="12"/>
      <c r="G171" s="12"/>
      <c r="H171" s="12"/>
      <c r="I171" s="12"/>
      <c r="J171" s="12"/>
      <c r="K171" s="12"/>
      <c r="L171" s="12"/>
      <c r="M171" s="12"/>
      <c r="N171" s="12"/>
      <c r="O171" s="12"/>
      <c r="P171" s="12"/>
      <c r="Q171" s="12"/>
      <c r="R171" s="12"/>
      <c r="S171" s="12"/>
    </row>
    <row r="172" spans="2:19" ht="12.75">
      <c r="B172" s="12"/>
      <c r="C172" s="12"/>
      <c r="D172" s="12"/>
      <c r="E172" s="12"/>
      <c r="F172" s="12"/>
      <c r="G172" s="12"/>
      <c r="H172" s="12"/>
      <c r="I172" s="12"/>
      <c r="J172" s="12"/>
      <c r="K172" s="12"/>
      <c r="L172" s="12"/>
      <c r="M172" s="12"/>
      <c r="N172" s="12"/>
      <c r="O172" s="12"/>
      <c r="P172" s="12"/>
      <c r="Q172" s="12"/>
      <c r="R172" s="12"/>
      <c r="S172" s="12"/>
    </row>
    <row r="173" spans="2:19" ht="12.75">
      <c r="B173" s="12"/>
      <c r="C173" s="12"/>
      <c r="D173" s="12"/>
      <c r="E173" s="12"/>
      <c r="F173" s="12"/>
      <c r="G173" s="12"/>
      <c r="H173" s="12"/>
      <c r="I173" s="12"/>
      <c r="J173" s="12"/>
      <c r="K173" s="12"/>
      <c r="L173" s="12"/>
      <c r="M173" s="12"/>
      <c r="N173" s="12"/>
      <c r="O173" s="12"/>
      <c r="P173" s="12"/>
      <c r="Q173" s="12"/>
      <c r="R173" s="12"/>
      <c r="S173" s="12"/>
    </row>
    <row r="174" spans="2:19" ht="12.75">
      <c r="B174" s="12"/>
      <c r="C174" s="12"/>
      <c r="D174" s="12"/>
      <c r="E174" s="12"/>
      <c r="F174" s="12"/>
      <c r="G174" s="12"/>
      <c r="H174" s="12"/>
      <c r="I174" s="12"/>
      <c r="J174" s="12"/>
      <c r="K174" s="12"/>
      <c r="L174" s="12"/>
      <c r="M174" s="12"/>
      <c r="N174" s="12"/>
      <c r="O174" s="12"/>
      <c r="P174" s="12"/>
      <c r="Q174" s="12"/>
      <c r="R174" s="12"/>
      <c r="S174" s="12"/>
    </row>
    <row r="175" spans="2:19" ht="12.75">
      <c r="B175" s="12"/>
      <c r="C175" s="12"/>
      <c r="D175" s="12"/>
      <c r="E175" s="12"/>
      <c r="F175" s="12"/>
      <c r="G175" s="12"/>
      <c r="H175" s="12"/>
      <c r="I175" s="12"/>
      <c r="J175" s="12"/>
      <c r="K175" s="12"/>
      <c r="L175" s="12"/>
      <c r="M175" s="12"/>
      <c r="N175" s="12"/>
      <c r="O175" s="12"/>
      <c r="P175" s="12"/>
      <c r="Q175" s="12"/>
      <c r="R175" s="12"/>
      <c r="S175" s="12"/>
    </row>
    <row r="176" spans="2:19" ht="12.75">
      <c r="B176" s="12"/>
      <c r="C176" s="12"/>
      <c r="D176" s="12"/>
      <c r="E176" s="12"/>
      <c r="F176" s="12"/>
      <c r="G176" s="12"/>
      <c r="H176" s="12"/>
      <c r="I176" s="12"/>
      <c r="J176" s="12"/>
      <c r="K176" s="12"/>
      <c r="L176" s="12"/>
      <c r="M176" s="12"/>
      <c r="N176" s="12"/>
      <c r="O176" s="12"/>
      <c r="P176" s="12"/>
      <c r="Q176" s="12"/>
      <c r="R176" s="12"/>
      <c r="S176" s="12"/>
    </row>
    <row r="177" spans="2:19" ht="12.75">
      <c r="B177" s="12"/>
      <c r="C177" s="12"/>
      <c r="D177" s="12"/>
      <c r="E177" s="12"/>
      <c r="F177" s="12"/>
      <c r="G177" s="12"/>
      <c r="H177" s="12"/>
      <c r="I177" s="12"/>
      <c r="J177" s="12"/>
      <c r="K177" s="12"/>
      <c r="L177" s="12"/>
      <c r="M177" s="12"/>
      <c r="N177" s="12"/>
      <c r="O177" s="12"/>
      <c r="P177" s="12"/>
      <c r="Q177" s="12"/>
      <c r="R177" s="12"/>
      <c r="S177" s="12"/>
    </row>
    <row r="178" spans="2:19" ht="12.75">
      <c r="B178" s="12"/>
      <c r="C178" s="12"/>
      <c r="D178" s="12"/>
      <c r="E178" s="12"/>
      <c r="F178" s="12"/>
      <c r="G178" s="12"/>
      <c r="H178" s="12"/>
      <c r="I178" s="12"/>
      <c r="J178" s="12"/>
      <c r="K178" s="12"/>
      <c r="L178" s="12"/>
      <c r="M178" s="12"/>
      <c r="N178" s="12"/>
      <c r="O178" s="12"/>
      <c r="P178" s="12"/>
      <c r="Q178" s="12"/>
      <c r="R178" s="12"/>
      <c r="S178" s="12"/>
    </row>
    <row r="179" spans="2:19" ht="12.75">
      <c r="B179" s="12"/>
      <c r="C179" s="12"/>
      <c r="D179" s="12"/>
      <c r="E179" s="12"/>
      <c r="F179" s="12"/>
      <c r="G179" s="12"/>
      <c r="H179" s="12"/>
      <c r="I179" s="12"/>
      <c r="J179" s="12"/>
      <c r="K179" s="12"/>
      <c r="L179" s="12"/>
      <c r="M179" s="12"/>
      <c r="N179" s="12"/>
      <c r="O179" s="12"/>
      <c r="P179" s="12"/>
      <c r="Q179" s="12"/>
      <c r="R179" s="12"/>
      <c r="S179" s="12"/>
    </row>
    <row r="180" spans="2:19" ht="12.75">
      <c r="B180" s="12"/>
      <c r="C180" s="12"/>
      <c r="D180" s="12"/>
      <c r="E180" s="12"/>
      <c r="F180" s="12"/>
      <c r="G180" s="12"/>
      <c r="H180" s="12"/>
      <c r="I180" s="12"/>
      <c r="J180" s="12"/>
      <c r="K180" s="12"/>
      <c r="L180" s="12"/>
      <c r="M180" s="12"/>
      <c r="N180" s="12"/>
      <c r="O180" s="12"/>
      <c r="P180" s="12"/>
      <c r="Q180" s="12"/>
      <c r="R180" s="12"/>
      <c r="S180" s="12"/>
    </row>
    <row r="181" spans="2:19" ht="12.75">
      <c r="B181" s="12"/>
      <c r="C181" s="12"/>
      <c r="D181" s="12"/>
      <c r="E181" s="12"/>
      <c r="F181" s="12"/>
      <c r="G181" s="12"/>
      <c r="H181" s="12"/>
      <c r="I181" s="12"/>
      <c r="J181" s="12"/>
      <c r="K181" s="12"/>
      <c r="L181" s="12"/>
      <c r="M181" s="12"/>
      <c r="N181" s="12"/>
      <c r="O181" s="12"/>
      <c r="P181" s="12"/>
      <c r="Q181" s="12"/>
      <c r="R181" s="12"/>
      <c r="S181" s="12"/>
    </row>
    <row r="182" spans="2:19" ht="12.75">
      <c r="B182" s="12"/>
      <c r="C182" s="12"/>
      <c r="D182" s="12"/>
      <c r="E182" s="12"/>
      <c r="F182" s="12"/>
      <c r="G182" s="12"/>
      <c r="H182" s="12"/>
      <c r="I182" s="12"/>
      <c r="J182" s="12"/>
      <c r="K182" s="12"/>
      <c r="L182" s="12"/>
      <c r="M182" s="12"/>
      <c r="N182" s="12"/>
      <c r="O182" s="12"/>
      <c r="P182" s="12"/>
      <c r="Q182" s="12"/>
      <c r="R182" s="12"/>
      <c r="S182" s="12"/>
    </row>
    <row r="183" spans="2:19" ht="12.75">
      <c r="B183" s="12"/>
      <c r="C183" s="12"/>
      <c r="D183" s="12"/>
      <c r="E183" s="12"/>
      <c r="F183" s="12"/>
      <c r="G183" s="12"/>
      <c r="H183" s="12"/>
      <c r="I183" s="12"/>
      <c r="J183" s="12"/>
      <c r="K183" s="12"/>
      <c r="L183" s="12"/>
      <c r="M183" s="12"/>
      <c r="N183" s="12"/>
      <c r="O183" s="12"/>
      <c r="P183" s="12"/>
      <c r="Q183" s="12"/>
      <c r="R183" s="12"/>
      <c r="S183" s="12"/>
    </row>
    <row r="184" spans="2:19" ht="12.75">
      <c r="B184" s="12"/>
      <c r="C184" s="12"/>
      <c r="D184" s="12"/>
      <c r="E184" s="12"/>
      <c r="F184" s="12"/>
      <c r="G184" s="12"/>
      <c r="H184" s="12"/>
      <c r="I184" s="12"/>
      <c r="J184" s="12"/>
      <c r="K184" s="12"/>
      <c r="L184" s="12"/>
      <c r="M184" s="12"/>
      <c r="N184" s="12"/>
      <c r="O184" s="12"/>
      <c r="P184" s="12"/>
      <c r="Q184" s="12"/>
      <c r="R184" s="12"/>
      <c r="S184" s="12"/>
    </row>
    <row r="185" spans="2:19" ht="12.75">
      <c r="B185" s="12"/>
      <c r="C185" s="12"/>
      <c r="D185" s="12"/>
      <c r="E185" s="12"/>
      <c r="F185" s="12"/>
      <c r="G185" s="12"/>
      <c r="H185" s="12"/>
      <c r="I185" s="12"/>
      <c r="J185" s="12"/>
      <c r="K185" s="12"/>
      <c r="L185" s="12"/>
      <c r="M185" s="12"/>
      <c r="N185" s="12"/>
      <c r="O185" s="12"/>
      <c r="P185" s="12"/>
      <c r="Q185" s="12"/>
      <c r="R185" s="12"/>
      <c r="S185" s="12"/>
    </row>
    <row r="186" spans="2:19" ht="12.75">
      <c r="B186" s="12"/>
      <c r="C186" s="12"/>
      <c r="D186" s="12"/>
      <c r="E186" s="12"/>
      <c r="F186" s="12"/>
      <c r="G186" s="12"/>
      <c r="H186" s="12"/>
      <c r="I186" s="12"/>
      <c r="J186" s="12"/>
      <c r="K186" s="12"/>
      <c r="L186" s="12"/>
      <c r="M186" s="12"/>
      <c r="N186" s="12"/>
      <c r="O186" s="12"/>
      <c r="P186" s="12"/>
      <c r="Q186" s="12"/>
      <c r="R186" s="12"/>
      <c r="S186" s="12"/>
    </row>
    <row r="187" spans="2:19" ht="12.75">
      <c r="B187" s="12"/>
      <c r="C187" s="12"/>
      <c r="D187" s="12"/>
      <c r="E187" s="12"/>
      <c r="F187" s="12"/>
      <c r="G187" s="12"/>
      <c r="H187" s="12"/>
      <c r="I187" s="12"/>
      <c r="J187" s="12"/>
      <c r="K187" s="12"/>
      <c r="L187" s="12"/>
      <c r="M187" s="12"/>
      <c r="N187" s="12"/>
      <c r="O187" s="12"/>
      <c r="P187" s="12"/>
      <c r="Q187" s="12"/>
      <c r="R187" s="12"/>
      <c r="S187" s="12"/>
    </row>
    <row r="188" spans="2:19" ht="12.75">
      <c r="B188" s="12"/>
      <c r="C188" s="12"/>
      <c r="D188" s="12"/>
      <c r="E188" s="12"/>
      <c r="F188" s="12"/>
      <c r="G188" s="12"/>
      <c r="H188" s="12"/>
      <c r="I188" s="12"/>
      <c r="J188" s="12"/>
      <c r="K188" s="12"/>
      <c r="L188" s="12"/>
      <c r="M188" s="12"/>
      <c r="N188" s="12"/>
      <c r="O188" s="12"/>
      <c r="P188" s="12"/>
      <c r="Q188" s="12"/>
      <c r="R188" s="12"/>
      <c r="S188" s="12"/>
    </row>
    <row r="189" spans="2:19" ht="12.75">
      <c r="B189" s="12"/>
      <c r="C189" s="12"/>
      <c r="D189" s="12"/>
      <c r="E189" s="12"/>
      <c r="F189" s="12"/>
      <c r="G189" s="12"/>
      <c r="H189" s="12"/>
      <c r="I189" s="12"/>
      <c r="J189" s="12"/>
      <c r="K189" s="12"/>
      <c r="L189" s="12"/>
      <c r="M189" s="12"/>
      <c r="N189" s="12"/>
      <c r="O189" s="12"/>
      <c r="P189" s="12"/>
      <c r="Q189" s="12"/>
      <c r="R189" s="12"/>
      <c r="S189" s="12"/>
    </row>
    <row r="190" spans="2:19" ht="12.75">
      <c r="B190" s="12"/>
      <c r="C190" s="12"/>
      <c r="D190" s="12"/>
      <c r="E190" s="12"/>
      <c r="F190" s="12"/>
      <c r="G190" s="12"/>
      <c r="H190" s="12"/>
      <c r="I190" s="12"/>
      <c r="J190" s="12"/>
      <c r="K190" s="12"/>
      <c r="L190" s="12"/>
      <c r="M190" s="12"/>
      <c r="N190" s="12"/>
      <c r="O190" s="12"/>
      <c r="P190" s="12"/>
      <c r="Q190" s="12"/>
      <c r="R190" s="12"/>
      <c r="S190" s="12"/>
    </row>
    <row r="191" spans="2:19" ht="12.75">
      <c r="B191" s="12"/>
      <c r="C191" s="12"/>
      <c r="D191" s="12"/>
      <c r="E191" s="12"/>
      <c r="F191" s="12"/>
      <c r="G191" s="12"/>
      <c r="H191" s="12"/>
      <c r="I191" s="12"/>
      <c r="J191" s="12"/>
      <c r="K191" s="12"/>
      <c r="L191" s="12"/>
      <c r="M191" s="12"/>
      <c r="N191" s="12"/>
      <c r="O191" s="12"/>
      <c r="P191" s="12"/>
      <c r="Q191" s="12"/>
      <c r="R191" s="12"/>
      <c r="S191" s="12"/>
    </row>
    <row r="192" spans="2:19" ht="12.75">
      <c r="B192" s="12"/>
      <c r="C192" s="12"/>
      <c r="D192" s="12"/>
      <c r="E192" s="12"/>
      <c r="F192" s="12"/>
      <c r="G192" s="12"/>
      <c r="H192" s="12"/>
      <c r="I192" s="12"/>
      <c r="J192" s="12"/>
      <c r="K192" s="12"/>
      <c r="L192" s="12"/>
      <c r="M192" s="12"/>
      <c r="N192" s="12"/>
      <c r="O192" s="12"/>
      <c r="P192" s="12"/>
      <c r="Q192" s="12"/>
      <c r="R192" s="12"/>
      <c r="S192" s="12"/>
    </row>
    <row r="193" spans="2:19" ht="12.75">
      <c r="B193" s="12"/>
      <c r="C193" s="12"/>
      <c r="D193" s="12"/>
      <c r="E193" s="12"/>
      <c r="F193" s="12"/>
      <c r="G193" s="12"/>
      <c r="H193" s="12"/>
      <c r="I193" s="12"/>
      <c r="J193" s="12"/>
      <c r="K193" s="12"/>
      <c r="L193" s="12"/>
      <c r="M193" s="12"/>
      <c r="N193" s="12"/>
      <c r="O193" s="12"/>
      <c r="P193" s="12"/>
      <c r="Q193" s="12"/>
      <c r="R193" s="12"/>
      <c r="S193" s="12"/>
    </row>
    <row r="194" spans="2:19" ht="12.75">
      <c r="B194" s="12"/>
      <c r="C194" s="12"/>
      <c r="D194" s="12"/>
      <c r="E194" s="12"/>
      <c r="F194" s="12"/>
      <c r="G194" s="12"/>
      <c r="H194" s="12"/>
      <c r="I194" s="12"/>
      <c r="J194" s="12"/>
      <c r="K194" s="12"/>
      <c r="L194" s="12"/>
      <c r="M194" s="12"/>
      <c r="N194" s="12"/>
      <c r="O194" s="12"/>
      <c r="P194" s="12"/>
      <c r="Q194" s="12"/>
      <c r="R194" s="12"/>
      <c r="S194" s="12"/>
    </row>
    <row r="195" spans="2:19" ht="12.75">
      <c r="B195" s="12"/>
      <c r="C195" s="12"/>
      <c r="D195" s="12"/>
      <c r="E195" s="12"/>
      <c r="F195" s="12"/>
      <c r="G195" s="12"/>
      <c r="H195" s="12"/>
      <c r="I195" s="12"/>
      <c r="J195" s="12"/>
      <c r="K195" s="12"/>
      <c r="L195" s="12"/>
      <c r="M195" s="12"/>
      <c r="N195" s="12"/>
      <c r="O195" s="12"/>
      <c r="P195" s="12"/>
      <c r="Q195" s="12"/>
      <c r="R195" s="12"/>
      <c r="S195" s="12"/>
    </row>
    <row r="196" spans="2:19" ht="12.75">
      <c r="B196" s="12"/>
      <c r="C196" s="12"/>
      <c r="D196" s="12"/>
      <c r="E196" s="12"/>
      <c r="F196" s="12"/>
      <c r="G196" s="12"/>
      <c r="H196" s="12"/>
      <c r="I196" s="12"/>
      <c r="J196" s="12"/>
      <c r="K196" s="12"/>
      <c r="L196" s="12"/>
      <c r="M196" s="12"/>
      <c r="N196" s="12"/>
      <c r="O196" s="12"/>
      <c r="P196" s="12"/>
      <c r="Q196" s="12"/>
      <c r="R196" s="12"/>
      <c r="S196" s="12"/>
    </row>
    <row r="197" spans="2:19" ht="12.75">
      <c r="B197" s="12"/>
      <c r="C197" s="12"/>
      <c r="D197" s="12"/>
      <c r="E197" s="12"/>
      <c r="F197" s="12"/>
      <c r="G197" s="12"/>
      <c r="H197" s="12"/>
      <c r="I197" s="12"/>
      <c r="J197" s="12"/>
      <c r="K197" s="12"/>
      <c r="L197" s="12"/>
      <c r="M197" s="12"/>
      <c r="N197" s="12"/>
      <c r="O197" s="12"/>
      <c r="P197" s="12"/>
      <c r="Q197" s="12"/>
      <c r="R197" s="12"/>
      <c r="S197" s="12"/>
    </row>
    <row r="198" spans="2:19" ht="12.75">
      <c r="B198" s="12"/>
      <c r="C198" s="12"/>
      <c r="D198" s="12"/>
      <c r="E198" s="12"/>
      <c r="F198" s="12"/>
      <c r="G198" s="12"/>
      <c r="H198" s="12"/>
      <c r="I198" s="12"/>
      <c r="J198" s="12"/>
      <c r="K198" s="12"/>
      <c r="L198" s="12"/>
      <c r="M198" s="12"/>
      <c r="N198" s="12"/>
      <c r="O198" s="12"/>
      <c r="P198" s="12"/>
      <c r="Q198" s="12"/>
      <c r="R198" s="12"/>
      <c r="S198" s="12"/>
    </row>
    <row r="199" spans="2:19" ht="12.75">
      <c r="B199" s="12"/>
      <c r="C199" s="12"/>
      <c r="D199" s="12"/>
      <c r="E199" s="12"/>
      <c r="F199" s="12"/>
      <c r="G199" s="12"/>
      <c r="H199" s="12"/>
      <c r="I199" s="12"/>
      <c r="J199" s="12"/>
      <c r="K199" s="12"/>
      <c r="L199" s="12"/>
      <c r="M199" s="12"/>
      <c r="N199" s="12"/>
      <c r="O199" s="12"/>
      <c r="P199" s="12"/>
      <c r="Q199" s="12"/>
      <c r="R199" s="12"/>
      <c r="S199" s="12"/>
    </row>
    <row r="200" spans="2:19" ht="12.75">
      <c r="B200" s="12"/>
      <c r="C200" s="12"/>
      <c r="D200" s="12"/>
      <c r="E200" s="12"/>
      <c r="F200" s="12"/>
      <c r="G200" s="12"/>
      <c r="H200" s="12"/>
      <c r="I200" s="12"/>
      <c r="J200" s="12"/>
      <c r="K200" s="12"/>
      <c r="L200" s="12"/>
      <c r="M200" s="12"/>
      <c r="N200" s="12"/>
      <c r="O200" s="12"/>
      <c r="P200" s="12"/>
      <c r="Q200" s="12"/>
      <c r="R200" s="12"/>
      <c r="S200" s="12"/>
    </row>
    <row r="201" spans="2:19" ht="12.75">
      <c r="B201" s="12"/>
      <c r="C201" s="12"/>
      <c r="D201" s="12"/>
      <c r="E201" s="12"/>
      <c r="F201" s="12"/>
      <c r="G201" s="12"/>
      <c r="H201" s="12"/>
      <c r="I201" s="12"/>
      <c r="J201" s="12"/>
      <c r="K201" s="12"/>
      <c r="L201" s="12"/>
      <c r="M201" s="12"/>
      <c r="N201" s="12"/>
      <c r="O201" s="12"/>
      <c r="P201" s="12"/>
      <c r="Q201" s="12"/>
      <c r="R201" s="12"/>
      <c r="S201" s="12"/>
    </row>
    <row r="202" spans="2:19" ht="12.75">
      <c r="B202" s="12"/>
      <c r="C202" s="12"/>
      <c r="D202" s="12"/>
      <c r="E202" s="12"/>
      <c r="F202" s="12"/>
      <c r="G202" s="12"/>
      <c r="H202" s="12"/>
      <c r="I202" s="12"/>
      <c r="J202" s="12"/>
      <c r="K202" s="12"/>
      <c r="L202" s="12"/>
      <c r="M202" s="12"/>
      <c r="N202" s="12"/>
      <c r="O202" s="12"/>
      <c r="P202" s="12"/>
      <c r="Q202" s="12"/>
      <c r="R202" s="12"/>
      <c r="S202" s="12"/>
    </row>
    <row r="203" spans="2:19" ht="12.75">
      <c r="B203" s="12"/>
      <c r="C203" s="12"/>
      <c r="D203" s="12"/>
      <c r="E203" s="12"/>
      <c r="F203" s="12"/>
      <c r="G203" s="12"/>
      <c r="H203" s="12"/>
      <c r="I203" s="12"/>
      <c r="J203" s="12"/>
      <c r="K203" s="12"/>
      <c r="L203" s="12"/>
      <c r="M203" s="12"/>
      <c r="N203" s="12"/>
      <c r="O203" s="12"/>
      <c r="P203" s="12"/>
      <c r="Q203" s="12"/>
      <c r="R203" s="12"/>
      <c r="S203" s="12"/>
    </row>
    <row r="204" spans="2:19" ht="12.75">
      <c r="B204" s="12"/>
      <c r="C204" s="12"/>
      <c r="D204" s="12"/>
      <c r="E204" s="12"/>
      <c r="F204" s="12"/>
      <c r="G204" s="12"/>
      <c r="H204" s="12"/>
      <c r="I204" s="12"/>
      <c r="J204" s="12"/>
      <c r="K204" s="12"/>
      <c r="L204" s="12"/>
      <c r="M204" s="12"/>
      <c r="N204" s="12"/>
      <c r="O204" s="12"/>
      <c r="P204" s="12"/>
      <c r="Q204" s="12"/>
      <c r="R204" s="12"/>
      <c r="S204" s="12"/>
    </row>
    <row r="205" spans="2:19" ht="12.75">
      <c r="B205" s="12"/>
      <c r="C205" s="12"/>
      <c r="D205" s="12"/>
      <c r="E205" s="12"/>
      <c r="F205" s="12"/>
      <c r="G205" s="12"/>
      <c r="H205" s="12"/>
      <c r="I205" s="12"/>
      <c r="J205" s="12"/>
      <c r="K205" s="12"/>
      <c r="L205" s="12"/>
      <c r="M205" s="12"/>
      <c r="N205" s="12"/>
      <c r="O205" s="12"/>
      <c r="P205" s="12"/>
      <c r="Q205" s="12"/>
      <c r="R205" s="12"/>
      <c r="S205" s="12"/>
    </row>
    <row r="206" spans="2:19" ht="12.75">
      <c r="B206" s="12"/>
      <c r="C206" s="12"/>
      <c r="D206" s="12"/>
      <c r="E206" s="12"/>
      <c r="F206" s="12"/>
      <c r="G206" s="12"/>
      <c r="H206" s="12"/>
      <c r="I206" s="12"/>
      <c r="J206" s="12"/>
      <c r="K206" s="12"/>
      <c r="L206" s="12"/>
      <c r="M206" s="12"/>
      <c r="N206" s="12"/>
      <c r="O206" s="12"/>
      <c r="P206" s="12"/>
      <c r="Q206" s="12"/>
      <c r="R206" s="12"/>
      <c r="S206" s="12"/>
    </row>
    <row r="207" spans="2:19" ht="12.75">
      <c r="B207" s="12"/>
      <c r="C207" s="12"/>
      <c r="D207" s="12"/>
      <c r="E207" s="12"/>
      <c r="F207" s="12"/>
      <c r="G207" s="12"/>
      <c r="H207" s="12"/>
      <c r="I207" s="12"/>
      <c r="J207" s="12"/>
      <c r="K207" s="12"/>
      <c r="L207" s="12"/>
      <c r="M207" s="12"/>
      <c r="N207" s="12"/>
      <c r="O207" s="12"/>
      <c r="P207" s="12"/>
      <c r="Q207" s="12"/>
      <c r="R207" s="12"/>
      <c r="S207" s="12"/>
    </row>
    <row r="208" spans="2:19" ht="12.75">
      <c r="B208" s="12"/>
      <c r="C208" s="12"/>
      <c r="D208" s="12"/>
      <c r="E208" s="12"/>
      <c r="F208" s="12"/>
      <c r="G208" s="12"/>
      <c r="H208" s="12"/>
      <c r="I208" s="12"/>
      <c r="J208" s="12"/>
      <c r="K208" s="12"/>
      <c r="L208" s="12"/>
      <c r="M208" s="12"/>
      <c r="N208" s="12"/>
      <c r="O208" s="12"/>
      <c r="P208" s="12"/>
      <c r="Q208" s="12"/>
      <c r="R208" s="12"/>
      <c r="S208" s="12"/>
    </row>
    <row r="209" spans="2:19" ht="12.75">
      <c r="B209" s="12"/>
      <c r="C209" s="12"/>
      <c r="D209" s="12"/>
      <c r="E209" s="12"/>
      <c r="F209" s="12"/>
      <c r="G209" s="12"/>
      <c r="H209" s="12"/>
      <c r="I209" s="12"/>
      <c r="J209" s="12"/>
      <c r="K209" s="12"/>
      <c r="L209" s="12"/>
      <c r="M209" s="12"/>
      <c r="N209" s="12"/>
      <c r="O209" s="12"/>
      <c r="P209" s="12"/>
      <c r="Q209" s="12"/>
      <c r="R209" s="12"/>
      <c r="S209" s="12"/>
    </row>
    <row r="210" spans="2:19" ht="12.75">
      <c r="B210" s="12"/>
      <c r="C210" s="12"/>
      <c r="D210" s="12"/>
      <c r="E210" s="12"/>
      <c r="F210" s="12"/>
      <c r="G210" s="12"/>
      <c r="H210" s="12"/>
      <c r="I210" s="12"/>
      <c r="J210" s="12"/>
      <c r="K210" s="12"/>
      <c r="L210" s="12"/>
      <c r="M210" s="12"/>
      <c r="N210" s="12"/>
      <c r="O210" s="12"/>
      <c r="P210" s="12"/>
      <c r="Q210" s="12"/>
      <c r="R210" s="12"/>
      <c r="S210" s="12"/>
    </row>
    <row r="211" spans="2:19" ht="12.75">
      <c r="B211" s="12"/>
      <c r="C211" s="12"/>
      <c r="D211" s="12"/>
      <c r="E211" s="12"/>
      <c r="F211" s="12"/>
      <c r="G211" s="12"/>
      <c r="H211" s="12"/>
      <c r="I211" s="12"/>
      <c r="J211" s="12"/>
      <c r="K211" s="12"/>
      <c r="L211" s="12"/>
      <c r="M211" s="12"/>
      <c r="N211" s="12"/>
      <c r="O211" s="12"/>
      <c r="P211" s="12"/>
      <c r="Q211" s="12"/>
      <c r="R211" s="12"/>
      <c r="S211" s="12"/>
    </row>
    <row r="212" spans="2:19" ht="12.75">
      <c r="B212" s="12"/>
      <c r="C212" s="12"/>
      <c r="D212" s="12"/>
      <c r="E212" s="12"/>
      <c r="F212" s="12"/>
      <c r="G212" s="12"/>
      <c r="H212" s="12"/>
      <c r="I212" s="12"/>
      <c r="J212" s="12"/>
      <c r="K212" s="12"/>
      <c r="L212" s="12"/>
      <c r="M212" s="12"/>
      <c r="N212" s="12"/>
      <c r="O212" s="12"/>
      <c r="P212" s="12"/>
      <c r="Q212" s="12"/>
      <c r="R212" s="12"/>
      <c r="S212" s="12"/>
    </row>
    <row r="213" spans="2:19" ht="12.75">
      <c r="B213" s="12"/>
      <c r="C213" s="12"/>
      <c r="D213" s="12"/>
      <c r="E213" s="12"/>
      <c r="F213" s="12"/>
      <c r="G213" s="12"/>
      <c r="H213" s="12"/>
      <c r="I213" s="12"/>
      <c r="J213" s="12"/>
      <c r="K213" s="12"/>
      <c r="L213" s="12"/>
      <c r="M213" s="12"/>
      <c r="N213" s="12"/>
      <c r="O213" s="12"/>
      <c r="P213" s="12"/>
      <c r="Q213" s="12"/>
      <c r="R213" s="12"/>
      <c r="S213" s="12"/>
    </row>
    <row r="214" spans="2:19" ht="12.75">
      <c r="B214" s="12"/>
      <c r="C214" s="12"/>
      <c r="D214" s="12"/>
      <c r="E214" s="12"/>
      <c r="F214" s="12"/>
      <c r="G214" s="12"/>
      <c r="H214" s="12"/>
      <c r="I214" s="12"/>
      <c r="J214" s="12"/>
      <c r="K214" s="12"/>
      <c r="L214" s="12"/>
      <c r="M214" s="12"/>
      <c r="N214" s="12"/>
      <c r="O214" s="12"/>
      <c r="P214" s="12"/>
      <c r="Q214" s="12"/>
      <c r="R214" s="12"/>
      <c r="S214" s="12"/>
    </row>
    <row r="215" spans="2:19" ht="12.75">
      <c r="B215" s="12"/>
      <c r="C215" s="12"/>
      <c r="D215" s="12"/>
      <c r="E215" s="12"/>
      <c r="F215" s="12"/>
      <c r="G215" s="12"/>
      <c r="H215" s="12"/>
      <c r="I215" s="12"/>
      <c r="J215" s="12"/>
      <c r="K215" s="12"/>
      <c r="L215" s="12"/>
      <c r="M215" s="12"/>
      <c r="N215" s="12"/>
      <c r="O215" s="12"/>
      <c r="P215" s="12"/>
      <c r="Q215" s="12"/>
      <c r="R215" s="12"/>
      <c r="S215" s="12"/>
    </row>
    <row r="216" spans="2:19" ht="12.75">
      <c r="B216" s="12"/>
      <c r="C216" s="12"/>
      <c r="D216" s="12"/>
      <c r="E216" s="12"/>
      <c r="F216" s="12"/>
      <c r="G216" s="12"/>
      <c r="H216" s="12"/>
      <c r="I216" s="12"/>
      <c r="J216" s="12"/>
      <c r="K216" s="12"/>
      <c r="L216" s="12"/>
      <c r="M216" s="12"/>
      <c r="N216" s="12"/>
      <c r="O216" s="12"/>
      <c r="P216" s="12"/>
      <c r="Q216" s="12"/>
      <c r="R216" s="12"/>
      <c r="S216" s="12"/>
    </row>
    <row r="217" spans="2:19" ht="12.75">
      <c r="B217" s="12"/>
      <c r="C217" s="12"/>
      <c r="D217" s="12"/>
      <c r="E217" s="12"/>
      <c r="F217" s="12"/>
      <c r="G217" s="12"/>
      <c r="H217" s="12"/>
      <c r="I217" s="12"/>
      <c r="J217" s="12"/>
      <c r="K217" s="12"/>
      <c r="L217" s="12"/>
      <c r="M217" s="12"/>
      <c r="N217" s="12"/>
      <c r="O217" s="12"/>
      <c r="P217" s="12"/>
      <c r="Q217" s="12"/>
      <c r="R217" s="12"/>
      <c r="S217" s="12"/>
    </row>
    <row r="218" spans="18:19" ht="12.75">
      <c r="R218" s="12"/>
      <c r="S218" s="12"/>
    </row>
    <row r="219" spans="18:19" ht="12.75">
      <c r="R219" s="12"/>
      <c r="S219" s="12"/>
    </row>
    <row r="220" spans="18:19" ht="12.75">
      <c r="R220" s="12"/>
      <c r="S220" s="12"/>
    </row>
    <row r="221" spans="18:19" ht="12.75">
      <c r="R221" s="12"/>
      <c r="S221" s="12"/>
    </row>
    <row r="222" spans="18:19" ht="12.75">
      <c r="R222" s="12"/>
      <c r="S222" s="12"/>
    </row>
    <row r="223" spans="18:19" ht="12.75">
      <c r="R223" s="12"/>
      <c r="S223" s="12"/>
    </row>
    <row r="224" spans="18:19" ht="12.75">
      <c r="R224" s="12"/>
      <c r="S224" s="12"/>
    </row>
    <row r="225" spans="18:19" ht="12.75">
      <c r="R225" s="12"/>
      <c r="S225" s="12"/>
    </row>
    <row r="226" spans="18:19" ht="12.75">
      <c r="R226" s="12"/>
      <c r="S226" s="12"/>
    </row>
    <row r="227" spans="18:19" ht="12.75">
      <c r="R227" s="12"/>
      <c r="S227" s="12"/>
    </row>
    <row r="228" spans="18:19" ht="12.75">
      <c r="R228" s="12"/>
      <c r="S228" s="12"/>
    </row>
    <row r="229" spans="18:19" ht="12.75">
      <c r="R229" s="12"/>
      <c r="S229" s="12"/>
    </row>
  </sheetData>
  <mergeCells count="16">
    <mergeCell ref="A3:Q3"/>
    <mergeCell ref="N5:O6"/>
    <mergeCell ref="C5:D6"/>
    <mergeCell ref="G5:G6"/>
    <mergeCell ref="E5:F6"/>
    <mergeCell ref="P5:P6"/>
    <mergeCell ref="H5:I6"/>
    <mergeCell ref="A18:Q21"/>
    <mergeCell ref="Q5:Q6"/>
    <mergeCell ref="AB4:AB6"/>
    <mergeCell ref="U4:W4"/>
    <mergeCell ref="Y4:AA5"/>
    <mergeCell ref="B5:B6"/>
    <mergeCell ref="J5:K6"/>
    <mergeCell ref="L5:M6"/>
    <mergeCell ref="A16:Q17"/>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53" r:id="rId1"/>
</worksheet>
</file>

<file path=xl/worksheets/sheet25.xml><?xml version="1.0" encoding="utf-8"?>
<worksheet xmlns="http://schemas.openxmlformats.org/spreadsheetml/2006/main" xmlns:r="http://schemas.openxmlformats.org/officeDocument/2006/relationships">
  <sheetPr>
    <pageSetUpPr fitToPage="1"/>
  </sheetPr>
  <dimension ref="A1:U232"/>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3" sqref="A3:S17"/>
    </sheetView>
  </sheetViews>
  <sheetFormatPr defaultColWidth="11.421875" defaultRowHeight="12.75"/>
  <cols>
    <col min="1" max="1" width="10.7109375" style="1" customWidth="1"/>
    <col min="2" max="2" width="12.7109375" style="1" customWidth="1"/>
    <col min="3" max="6" width="5.7109375" style="1" customWidth="1"/>
    <col min="7" max="7" width="12.7109375" style="1" customWidth="1"/>
    <col min="8" max="17" width="5.7109375" style="1" customWidth="1"/>
    <col min="18" max="18" width="11.7109375" style="1" customWidth="1"/>
    <col min="19" max="19" width="8.7109375" style="1" customWidth="1"/>
    <col min="20" max="29" width="7.7109375" style="1" customWidth="1"/>
    <col min="30" max="16384" width="11.421875" style="1" customWidth="1"/>
  </cols>
  <sheetData>
    <row r="1" spans="2:19" ht="12.75">
      <c r="B1" s="2"/>
      <c r="C1" s="2"/>
      <c r="D1" s="2"/>
      <c r="E1" s="574"/>
      <c r="F1" s="2"/>
      <c r="G1" s="2"/>
      <c r="H1" s="2"/>
      <c r="I1" s="2"/>
      <c r="J1" s="2"/>
      <c r="K1" s="2"/>
      <c r="L1" s="2"/>
      <c r="M1" s="2"/>
      <c r="N1" s="2"/>
      <c r="O1" s="2"/>
      <c r="P1" s="2"/>
      <c r="Q1" s="2"/>
      <c r="R1" s="2"/>
      <c r="S1" s="2"/>
    </row>
    <row r="2" ht="13.5" thickBot="1"/>
    <row r="3" spans="1:19" ht="19.5" customHeight="1" thickTop="1">
      <c r="A3" s="628" t="s">
        <v>19</v>
      </c>
      <c r="B3" s="629"/>
      <c r="C3" s="629"/>
      <c r="D3" s="629"/>
      <c r="E3" s="629"/>
      <c r="F3" s="629"/>
      <c r="G3" s="629"/>
      <c r="H3" s="629"/>
      <c r="I3" s="629"/>
      <c r="J3" s="629"/>
      <c r="K3" s="629"/>
      <c r="L3" s="629"/>
      <c r="M3" s="629"/>
      <c r="N3" s="629"/>
      <c r="O3" s="629"/>
      <c r="P3" s="629"/>
      <c r="Q3" s="629"/>
      <c r="R3" s="629"/>
      <c r="S3" s="630"/>
    </row>
    <row r="4" spans="1:19" ht="9.75" customHeight="1" thickBot="1">
      <c r="A4" s="29"/>
      <c r="B4" s="30"/>
      <c r="C4" s="30"/>
      <c r="D4" s="30"/>
      <c r="E4" s="30"/>
      <c r="F4" s="30"/>
      <c r="G4" s="30"/>
      <c r="H4" s="30"/>
      <c r="I4" s="30"/>
      <c r="J4" s="30"/>
      <c r="K4" s="30"/>
      <c r="L4" s="30"/>
      <c r="M4" s="30"/>
      <c r="N4" s="30"/>
      <c r="O4" s="30"/>
      <c r="P4" s="30"/>
      <c r="Q4" s="30"/>
      <c r="R4" s="30"/>
      <c r="S4" s="32"/>
    </row>
    <row r="5" spans="1:19" ht="24.75" customHeight="1" thickTop="1">
      <c r="A5" s="3"/>
      <c r="B5" s="691" t="s">
        <v>126</v>
      </c>
      <c r="C5" s="692" t="s">
        <v>221</v>
      </c>
      <c r="D5" s="684"/>
      <c r="E5" s="692" t="s">
        <v>227</v>
      </c>
      <c r="F5" s="684"/>
      <c r="G5" s="691" t="s">
        <v>229</v>
      </c>
      <c r="H5" s="692" t="s">
        <v>231</v>
      </c>
      <c r="I5" s="684"/>
      <c r="J5" s="692" t="s">
        <v>232</v>
      </c>
      <c r="K5" s="684"/>
      <c r="L5" s="692" t="s">
        <v>219</v>
      </c>
      <c r="M5" s="684"/>
      <c r="N5" s="692" t="s">
        <v>220</v>
      </c>
      <c r="O5" s="684"/>
      <c r="P5" s="692" t="s">
        <v>233</v>
      </c>
      <c r="Q5" s="684"/>
      <c r="R5" s="753" t="s">
        <v>230</v>
      </c>
      <c r="S5" s="754" t="s">
        <v>243</v>
      </c>
    </row>
    <row r="6" spans="1:19" ht="60" customHeight="1">
      <c r="A6" s="18" t="s">
        <v>379</v>
      </c>
      <c r="B6" s="752"/>
      <c r="C6" s="682"/>
      <c r="D6" s="682"/>
      <c r="E6" s="682"/>
      <c r="F6" s="682"/>
      <c r="G6" s="752"/>
      <c r="H6" s="682"/>
      <c r="I6" s="682"/>
      <c r="J6" s="682"/>
      <c r="K6" s="682"/>
      <c r="L6" s="682"/>
      <c r="M6" s="682"/>
      <c r="N6" s="682"/>
      <c r="O6" s="682"/>
      <c r="P6" s="682"/>
      <c r="Q6" s="682"/>
      <c r="R6" s="701"/>
      <c r="S6" s="755"/>
    </row>
    <row r="7" spans="1:21" ht="19.5" customHeight="1">
      <c r="A7" s="9">
        <v>2005</v>
      </c>
      <c r="B7" s="60">
        <f aca="true" t="shared" si="0" ref="B7:B12">G7+C7+E7</f>
        <v>364.2766770059304</v>
      </c>
      <c r="C7" s="6">
        <f>'CN19'!H8*('CN15'!B8-'CN15'!E8)</f>
        <v>8.421420245568612</v>
      </c>
      <c r="D7" s="88">
        <f aca="true" t="shared" si="1" ref="D7:D14">C7/$G7</f>
        <v>0.025619626306588823</v>
      </c>
      <c r="E7" s="59">
        <f>'CN19'!G8*((1-'CN21a'!W7)*'CN22a'!R7-'CN22a'!R7*'CN13'!K7/('CN21a'!P7+'CN22a'!R7+'CN23a'!L8))</f>
        <v>27.145534581361847</v>
      </c>
      <c r="F7" s="88">
        <f aca="true" t="shared" si="2" ref="F7:F12">E7/B7</f>
        <v>0.0745190024364912</v>
      </c>
      <c r="G7" s="205">
        <f>'CN15'!P8+'CN13'!G7</f>
        <v>328.709722179</v>
      </c>
      <c r="H7" s="6">
        <f>'CN15'!C8+'CN13'!H7</f>
        <v>52.429</v>
      </c>
      <c r="I7" s="88">
        <f aca="true" t="shared" si="3" ref="I7:I14">H7/$G7</f>
        <v>0.1594993894687715</v>
      </c>
      <c r="J7" s="6">
        <f>'CN9'!$G9*'[1]CSG1'!$W8+'CN9'!AB9</f>
        <v>11.455125297616224</v>
      </c>
      <c r="K7" s="88">
        <f aca="true" t="shared" si="4" ref="K7:K14">J7/$G7</f>
        <v>0.034848757200367494</v>
      </c>
      <c r="L7" s="6">
        <f>('CN9'!$E9+'CN9'!$AA9)*('[1]IRPP1'!$L7+'[1]IRPP1'!$O7)/'[1]IRPP1'!$B7</f>
        <v>3.4926303545763777</v>
      </c>
      <c r="M7" s="88">
        <f aca="true" t="shared" si="5" ref="M7:M14">L7/$G7</f>
        <v>0.010625272448359329</v>
      </c>
      <c r="N7" s="6">
        <f>'CN9'!$J9*('[1]IRPP1'!$L7+'[1]IRPP1'!$O7)/'[1]IRPP1'!$B7</f>
        <v>0.8766704857125273</v>
      </c>
      <c r="O7" s="88">
        <f aca="true" t="shared" si="6" ref="O7:O12">N7/G7</f>
        <v>0.00266700503989089</v>
      </c>
      <c r="P7" s="6">
        <f>'CN9'!I9+'CN9'!K9</f>
        <v>12</v>
      </c>
      <c r="Q7" s="88">
        <f aca="true" t="shared" si="7" ref="Q7:Q12">P7/G7</f>
        <v>0.036506373831758344</v>
      </c>
      <c r="R7" s="183">
        <f aca="true" t="shared" si="8" ref="R7:R12">G7-H7-J7-L7-N7-P7</f>
        <v>248.4562960410949</v>
      </c>
      <c r="S7" s="351">
        <f aca="true" t="shared" si="9" ref="S7:S12">1-R7/B7</f>
        <v>0.3179461883664596</v>
      </c>
      <c r="T7" s="27"/>
      <c r="U7" s="27"/>
    </row>
    <row r="8" spans="1:21" ht="19.5" customHeight="1">
      <c r="A8" s="9">
        <f>A7+1</f>
        <v>2006</v>
      </c>
      <c r="B8" s="60">
        <f t="shared" si="0"/>
        <v>391.7350675083873</v>
      </c>
      <c r="C8" s="6">
        <f>'CN19'!H9*('CN15'!B9-'CN15'!E9)</f>
        <v>9.137682884713897</v>
      </c>
      <c r="D8" s="88">
        <f t="shared" si="1"/>
        <v>0.02583407905180571</v>
      </c>
      <c r="E8" s="59">
        <f>'CN19'!G9*((1-'CN21a'!W8)*'CN22a'!R8-'CN22a'!R8*'CN13'!K8/('CN21a'!P8+'CN22a'!R8+'CN23a'!L9))</f>
        <v>28.890838073673365</v>
      </c>
      <c r="F8" s="88">
        <f t="shared" si="2"/>
        <v>0.07375096198926534</v>
      </c>
      <c r="G8" s="205">
        <f>'CN15'!P9+'CN13'!G8</f>
        <v>353.70654655000004</v>
      </c>
      <c r="H8" s="6">
        <f>'CN15'!C9+'CN13'!H8</f>
        <v>64.504</v>
      </c>
      <c r="I8" s="88">
        <f t="shared" si="3"/>
        <v>0.18236586410164649</v>
      </c>
      <c r="J8" s="6">
        <f>'CN9'!$G10*'[1]CSG1'!$W9+'CN9'!AB10</f>
        <v>13.216931043544584</v>
      </c>
      <c r="K8" s="88">
        <f t="shared" si="4"/>
        <v>0.03736693926776454</v>
      </c>
      <c r="L8" s="6">
        <f>('CN9'!$E10+'CN9'!$AA10)*('[1]IRPP1'!$L8+'[1]IRPP1'!$O8)/'[1]IRPP1'!$B8</f>
        <v>4.4734172843118785</v>
      </c>
      <c r="M8" s="88">
        <f t="shared" si="5"/>
        <v>0.012647256116531943</v>
      </c>
      <c r="N8" s="6">
        <f>'CN9'!$J10*('[1]IRPP1'!$L8+'[1]IRPP1'!$O8)/'[1]IRPP1'!$B8</f>
        <v>1.1125614066090765</v>
      </c>
      <c r="O8" s="88">
        <f t="shared" si="6"/>
        <v>0.003145436287399347</v>
      </c>
      <c r="P8" s="6">
        <f>'CN9'!I10+'CN9'!K10</f>
        <v>12</v>
      </c>
      <c r="Q8" s="88">
        <f t="shared" si="7"/>
        <v>0.03392642889153785</v>
      </c>
      <c r="R8" s="183">
        <f t="shared" si="8"/>
        <v>258.39963681553445</v>
      </c>
      <c r="S8" s="351">
        <f t="shared" si="9"/>
        <v>0.3403714442542167</v>
      </c>
      <c r="T8" s="27"/>
      <c r="U8" s="27"/>
    </row>
    <row r="9" spans="1:21" ht="19.5" customHeight="1">
      <c r="A9" s="9">
        <f>A8+1</f>
        <v>2007</v>
      </c>
      <c r="B9" s="60">
        <f t="shared" si="0"/>
        <v>427.3872860783324</v>
      </c>
      <c r="C9" s="6">
        <f>'CN19'!H10*('CN15'!B10-'CN15'!E10)</f>
        <v>9.334030223221154</v>
      </c>
      <c r="D9" s="88">
        <f t="shared" si="1"/>
        <v>0.02404391710290306</v>
      </c>
      <c r="E9" s="59">
        <f>'CN19'!G10*((1-'CN21a'!W9)*'CN22a'!R9-'CN22a'!R9*'CN13'!K9/('CN21a'!P9+'CN22a'!R9+'CN23a'!L10))</f>
        <v>29.845702848111266</v>
      </c>
      <c r="F9" s="88">
        <f t="shared" si="2"/>
        <v>0.06983292161536384</v>
      </c>
      <c r="G9" s="205">
        <f>'CN15'!P10+'CN13'!G9</f>
        <v>388.207553007</v>
      </c>
      <c r="H9" s="6">
        <f>'CN15'!C10+'CN13'!H9</f>
        <v>67.975</v>
      </c>
      <c r="I9" s="88">
        <f t="shared" si="3"/>
        <v>0.1750996328471082</v>
      </c>
      <c r="J9" s="6">
        <f>'CN9'!$G11*'[1]CSG1'!$W10+'CN9'!AB11</f>
        <v>14.8469595079464</v>
      </c>
      <c r="K9" s="88">
        <f t="shared" si="4"/>
        <v>0.038244901195105506</v>
      </c>
      <c r="L9" s="6">
        <f>('CN9'!$E11+'CN9'!$AA11)*('[1]IRPP1'!$L9+'[1]IRPP1'!$O9)/'[1]IRPP1'!$B9</f>
        <v>4.377218325274051</v>
      </c>
      <c r="M9" s="88">
        <f t="shared" si="5"/>
        <v>0.011275458942951384</v>
      </c>
      <c r="N9" s="6">
        <f>'CN9'!$J11*('[1]IRPP1'!$L9+'[1]IRPP1'!$O9)/'[1]IRPP1'!$B9</f>
        <v>1.2189838902380268</v>
      </c>
      <c r="O9" s="88">
        <f t="shared" si="6"/>
        <v>0.00314003135898813</v>
      </c>
      <c r="P9" s="6">
        <f>'CN9'!I11+'CN9'!K11</f>
        <v>13.3</v>
      </c>
      <c r="Q9" s="88">
        <f t="shared" si="7"/>
        <v>0.034260023786194034</v>
      </c>
      <c r="R9" s="183">
        <f t="shared" si="8"/>
        <v>286.4893912835415</v>
      </c>
      <c r="S9" s="351">
        <f t="shared" si="9"/>
        <v>0.3296726397447556</v>
      </c>
      <c r="T9" s="27"/>
      <c r="U9" s="27"/>
    </row>
    <row r="10" spans="1:21" ht="19.5" customHeight="1">
      <c r="A10" s="9">
        <v>2008</v>
      </c>
      <c r="B10" s="60">
        <f t="shared" si="0"/>
        <v>421.6127787704078</v>
      </c>
      <c r="C10" s="6">
        <f>'CN19'!H11*('CN15'!B11-'CN15'!E11)</f>
        <v>9.325120987448605</v>
      </c>
      <c r="D10" s="88">
        <f t="shared" si="1"/>
        <v>0.02439004631831673</v>
      </c>
      <c r="E10" s="59">
        <f>'CN19'!G11*((1-'CN21a'!W10)*'CN22a'!R10-'CN22a'!R10*'CN13'!K10/('CN21a'!P10+'CN22a'!R10+'CN23a'!L11))</f>
        <v>29.954600036959185</v>
      </c>
      <c r="F10" s="88">
        <f t="shared" si="2"/>
        <v>0.07104765686732464</v>
      </c>
      <c r="G10" s="205">
        <f>'CN15'!P11+'CN13'!G10</f>
        <v>382.333057746</v>
      </c>
      <c r="H10" s="6">
        <f>'CN15'!C11+'CN13'!H10</f>
        <v>66.378</v>
      </c>
      <c r="I10" s="88">
        <f t="shared" si="3"/>
        <v>0.17361302836674328</v>
      </c>
      <c r="J10" s="6">
        <f>'CN9'!$G12*'[1]CSG1'!$W11+'CN9'!AB12</f>
        <v>15.157373433196096</v>
      </c>
      <c r="K10" s="88">
        <f t="shared" si="4"/>
        <v>0.039644422908535884</v>
      </c>
      <c r="L10" s="6">
        <f>('CN9'!$E12+'CN9'!$AA12)*('[1]IRPP1'!$L10+'[1]IRPP1'!$O10)/'[1]IRPP1'!$B10</f>
        <v>4.579634927792793</v>
      </c>
      <c r="M10" s="88">
        <f t="shared" si="5"/>
        <v>0.011978129630724315</v>
      </c>
      <c r="N10" s="6">
        <f>'CN9'!$J12*('[1]IRPP1'!$L10+'[1]IRPP1'!$O10)/'[1]IRPP1'!$B10</f>
        <v>1.2357680370102797</v>
      </c>
      <c r="O10" s="88">
        <f t="shared" si="6"/>
        <v>0.003232176794482816</v>
      </c>
      <c r="P10" s="6">
        <f>'CN9'!I12+'CN9'!K12</f>
        <v>12.100000000000001</v>
      </c>
      <c r="Q10" s="88">
        <f t="shared" si="7"/>
        <v>0.031647799620922505</v>
      </c>
      <c r="R10" s="183">
        <f t="shared" si="8"/>
        <v>282.88228134800084</v>
      </c>
      <c r="S10" s="351">
        <f t="shared" si="9"/>
        <v>0.3290471835958122</v>
      </c>
      <c r="T10" s="27"/>
      <c r="U10" s="27"/>
    </row>
    <row r="11" spans="1:21" ht="19.5" customHeight="1">
      <c r="A11" s="9">
        <v>2009</v>
      </c>
      <c r="B11" s="60">
        <f t="shared" si="0"/>
        <v>378.20071513212866</v>
      </c>
      <c r="C11" s="6">
        <f>'CN19'!H12*('CN15'!B12-'CN15'!E12)</f>
        <v>7.915784891518782</v>
      </c>
      <c r="D11" s="88">
        <f t="shared" si="1"/>
        <v>0.023153287620782316</v>
      </c>
      <c r="E11" s="59">
        <f>'CN19'!G12*((1-'CN21a'!W11)*'CN22a'!R11-'CN22a'!R11*'CN13'!K11/('CN21a'!P11+'CN22a'!R11+'CN23a'!L12))</f>
        <v>28.39893024060989</v>
      </c>
      <c r="F11" s="88">
        <f t="shared" si="2"/>
        <v>0.07508957308737083</v>
      </c>
      <c r="G11" s="205">
        <f>'CN15'!P12+'CN13'!G11</f>
        <v>341.88599999999997</v>
      </c>
      <c r="H11" s="6">
        <f>'CN15'!C12+'CN13'!H11</f>
        <v>38.26</v>
      </c>
      <c r="I11" s="88">
        <f t="shared" si="3"/>
        <v>0.11190864791187706</v>
      </c>
      <c r="J11" s="6">
        <f>'CN9'!$G13*'[1]CSG1'!$W12+'CN9'!AB13</f>
        <v>12.034261451311888</v>
      </c>
      <c r="K11" s="88">
        <f t="shared" si="4"/>
        <v>0.035199632191174515</v>
      </c>
      <c r="L11" s="6">
        <f>('CN9'!$E13+'CN9'!$AA13)*('[1]IRPP1'!$L11+'[1]IRPP1'!$O11)/'[1]IRPP1'!$B11</f>
        <v>3.9980044689372383</v>
      </c>
      <c r="M11" s="88">
        <f t="shared" si="5"/>
        <v>0.011693969536445595</v>
      </c>
      <c r="N11" s="6">
        <f>'CN9'!$J13*('[1]IRPP1'!$L11+'[1]IRPP1'!$O11)/'[1]IRPP1'!$B11</f>
        <v>1.2871199337818142</v>
      </c>
      <c r="O11" s="88">
        <f t="shared" si="6"/>
        <v>0.0037647634994758907</v>
      </c>
      <c r="P11" s="6">
        <f>'CN9'!I13+'CN9'!K13</f>
        <v>11.1</v>
      </c>
      <c r="Q11" s="88">
        <f t="shared" si="7"/>
        <v>0.03246696267176778</v>
      </c>
      <c r="R11" s="183">
        <f t="shared" si="8"/>
        <v>275.20661414596907</v>
      </c>
      <c r="S11" s="351">
        <f t="shared" si="9"/>
        <v>0.2723265632910753</v>
      </c>
      <c r="T11" s="27"/>
      <c r="U11" s="27"/>
    </row>
    <row r="12" spans="1:21" ht="19.5" customHeight="1" thickBot="1">
      <c r="A12" s="10">
        <v>2010</v>
      </c>
      <c r="B12" s="85">
        <f t="shared" si="0"/>
        <v>401.67654714112365</v>
      </c>
      <c r="C12" s="261">
        <f>'CN19'!H13*('CN15'!B13-'CN15'!E13)</f>
        <v>8.525925446941589</v>
      </c>
      <c r="D12" s="90">
        <f t="shared" si="1"/>
        <v>0.02341413278192154</v>
      </c>
      <c r="E12" s="87">
        <f>'CN19'!G13*((1-'CN21a'!W12)*'CN22a'!R12-'CN22a'!R12*'CN13'!K12/('CN21a'!P12+'CN22a'!R12+'CN23a'!L13))</f>
        <v>29.014758694182124</v>
      </c>
      <c r="F12" s="90">
        <f t="shared" si="2"/>
        <v>0.0722341368961932</v>
      </c>
      <c r="G12" s="85">
        <f>'CN15'!P13+'CN13'!G12</f>
        <v>364.1358629999999</v>
      </c>
      <c r="H12" s="261">
        <f>'CN15'!C13+'CN13'!H12</f>
        <v>50.2634415583744</v>
      </c>
      <c r="I12" s="90">
        <f t="shared" si="3"/>
        <v>0.13803485639747165</v>
      </c>
      <c r="J12" s="261">
        <f>'CN9'!$G14*'[1]CSG1'!$W13+'CN9'!AB14</f>
        <v>12.445282926829265</v>
      </c>
      <c r="K12" s="90">
        <f t="shared" si="4"/>
        <v>0.03417758092898767</v>
      </c>
      <c r="L12" s="261">
        <f>('CN9'!$E14+'CN9'!$AA14)*('[1]IRPP1'!$L12+'[1]IRPP1'!$O12)/'[1]IRPP1'!$B12</f>
        <v>4.3163784910867955</v>
      </c>
      <c r="M12" s="90">
        <f t="shared" si="5"/>
        <v>0.011853758252553104</v>
      </c>
      <c r="N12" s="261">
        <f>'CN9'!$J14*('[1]IRPP1'!$L12+'[1]IRPP1'!$O12)/'[1]IRPP1'!$B12</f>
        <v>1.3738001087286549</v>
      </c>
      <c r="O12" s="90">
        <f t="shared" si="6"/>
        <v>0.003772767937248343</v>
      </c>
      <c r="P12" s="261">
        <f>'CN9'!I14+'CN9'!K14</f>
        <v>11.333099999999998</v>
      </c>
      <c r="Q12" s="90">
        <f t="shared" si="7"/>
        <v>0.031123273348112927</v>
      </c>
      <c r="R12" s="257">
        <f t="shared" si="8"/>
        <v>284.40385991498084</v>
      </c>
      <c r="S12" s="352">
        <f t="shared" si="9"/>
        <v>0.29195801462847326</v>
      </c>
      <c r="T12" s="8"/>
      <c r="U12" s="8"/>
    </row>
    <row r="13" spans="1:21" ht="19.5" customHeight="1" thickTop="1">
      <c r="A13" s="396">
        <v>2011</v>
      </c>
      <c r="B13" s="488">
        <f>G13+C13+E13</f>
        <v>431.21107395399093</v>
      </c>
      <c r="C13" s="534">
        <f>'CN19'!H14*('CN15'!B14-'CN15'!E14)</f>
        <v>9.466091363986202</v>
      </c>
      <c r="D13" s="494">
        <f t="shared" si="1"/>
        <v>0.02432134812843245</v>
      </c>
      <c r="E13" s="487">
        <f>'CN19'!G14*((1-'CN21a'!W15)*'CN22a'!R13-'CN22a'!R13*'CN13'!K13/('CN21a'!P15+'CN22a'!R13+'CN23a'!L14))</f>
        <v>32.53582716000484</v>
      </c>
      <c r="F13" s="494">
        <f>E13/B13</f>
        <v>0.07545220687786958</v>
      </c>
      <c r="G13" s="488">
        <f>'CN15'!P14+'CN13'!G13</f>
        <v>389.2091554299999</v>
      </c>
      <c r="H13" s="534">
        <f>'CN15'!C14+'CN13'!H13</f>
        <v>60.856373423810524</v>
      </c>
      <c r="I13" s="494">
        <f t="shared" si="3"/>
        <v>0.15635904904800133</v>
      </c>
      <c r="J13" s="534">
        <f>'CN9'!$G15*'[1]CSG1'!$W14+'CN9'!AB15</f>
        <v>12.927320464561179</v>
      </c>
      <c r="K13" s="494">
        <f t="shared" si="4"/>
        <v>0.03321432778290896</v>
      </c>
      <c r="L13" s="534">
        <f>('CN9'!$E15+'CN9'!$AA15)*('[1]IRPP1'!$L13+'[1]IRPP1'!$O13)/'[1]IRPP1'!$B13</f>
        <v>4.850565592383935</v>
      </c>
      <c r="M13" s="494">
        <f t="shared" si="5"/>
        <v>0.0124626194546349</v>
      </c>
      <c r="N13" s="534">
        <f>'CN9'!$J15*('[1]IRPP1'!$L13+'[1]IRPP1'!$O13)/'[1]IRPP1'!$B13</f>
        <v>1.4668450851271897</v>
      </c>
      <c r="O13" s="494">
        <f>N13/G13</f>
        <v>0.0037687836081517997</v>
      </c>
      <c r="P13" s="534">
        <f>'CN9'!I15+'CN9'!K15</f>
        <v>11.673092999999998</v>
      </c>
      <c r="Q13" s="494">
        <f>P13/G13</f>
        <v>0.029991825313316477</v>
      </c>
      <c r="R13" s="496">
        <f>G13-H13-J13-L13-N13-P13</f>
        <v>297.43495786411705</v>
      </c>
      <c r="S13" s="543">
        <f>1-R13/B13</f>
        <v>0.31023348928220573</v>
      </c>
      <c r="T13" s="8"/>
      <c r="U13" s="8"/>
    </row>
    <row r="14" spans="1:21" ht="19.5" customHeight="1" thickBot="1">
      <c r="A14" s="10">
        <v>2012</v>
      </c>
      <c r="B14" s="85">
        <f>G14+C14+E14</f>
        <v>444.14740617261066</v>
      </c>
      <c r="C14" s="261">
        <f>'CN19'!H15*('CN15'!B15-'CN15'!E15)</f>
        <v>9.750074104905785</v>
      </c>
      <c r="D14" s="90">
        <f t="shared" si="1"/>
        <v>0.024321348128432438</v>
      </c>
      <c r="E14" s="87">
        <f>'CN19'!G15*((1-'CN21a'!W16)*'CN22a'!R14-'CN22a'!R14*'CN13'!K14/('CN21a'!P16+'CN22a'!R14+'CN23a'!L15))</f>
        <v>33.51190197480498</v>
      </c>
      <c r="F14" s="90">
        <f>E14/B14</f>
        <v>0.07545220687786956</v>
      </c>
      <c r="G14" s="85">
        <f>'CN15'!P15+'CN13'!G14</f>
        <v>400.8854300928999</v>
      </c>
      <c r="H14" s="261">
        <f>'CN15'!C15+'CN13'!H14</f>
        <v>62.682064626524834</v>
      </c>
      <c r="I14" s="90">
        <f t="shared" si="3"/>
        <v>0.1563590490480013</v>
      </c>
      <c r="J14" s="261">
        <f>'CN9'!$G16*'[1]CSG1'!$W15+'CN9'!AB16</f>
        <v>13.315140078498013</v>
      </c>
      <c r="K14" s="90">
        <f t="shared" si="4"/>
        <v>0.03321432778290896</v>
      </c>
      <c r="L14" s="261">
        <f>('CN9'!$E16+'CN9'!$AA16)*('[1]IRPP1'!$L14+'[1]IRPP1'!$O14)/'[1]IRPP1'!$B14</f>
        <v>4.996082560155454</v>
      </c>
      <c r="M14" s="90">
        <f t="shared" si="5"/>
        <v>0.0124626194546349</v>
      </c>
      <c r="N14" s="261">
        <f>'CN9'!$J16*('[1]IRPP1'!$L14+'[1]IRPP1'!$O14)/'[1]IRPP1'!$B14</f>
        <v>1.5108504376810052</v>
      </c>
      <c r="O14" s="90">
        <f>N14/G14</f>
        <v>0.0037687836081517993</v>
      </c>
      <c r="P14" s="261">
        <f>'CN9'!I16+'CN9'!K16</f>
        <v>12.02328579</v>
      </c>
      <c r="Q14" s="90">
        <f>P14/G14</f>
        <v>0.029991825313316477</v>
      </c>
      <c r="R14" s="257">
        <f>G14-H14-J14-L14-N14-P14</f>
        <v>306.3580066000406</v>
      </c>
      <c r="S14" s="352">
        <f>1-R14/B14</f>
        <v>0.31023348928220573</v>
      </c>
      <c r="T14" s="8"/>
      <c r="U14" s="8"/>
    </row>
    <row r="15" spans="2:21" ht="14.25" thickBot="1" thickTop="1">
      <c r="B15" s="12"/>
      <c r="C15" s="12"/>
      <c r="D15" s="12"/>
      <c r="E15" s="12"/>
      <c r="F15" s="12"/>
      <c r="G15" s="12"/>
      <c r="H15" s="12"/>
      <c r="I15" s="12"/>
      <c r="J15" s="12"/>
      <c r="K15" s="12"/>
      <c r="L15" s="12"/>
      <c r="M15" s="12"/>
      <c r="N15" s="12"/>
      <c r="O15" s="12"/>
      <c r="P15" s="12"/>
      <c r="Q15" s="12"/>
      <c r="R15" s="12"/>
      <c r="S15" s="12"/>
      <c r="T15" s="8"/>
      <c r="U15" s="8"/>
    </row>
    <row r="16" spans="1:21" ht="13.5" thickTop="1">
      <c r="A16" s="603" t="s">
        <v>3</v>
      </c>
      <c r="B16" s="604"/>
      <c r="C16" s="604"/>
      <c r="D16" s="604"/>
      <c r="E16" s="604"/>
      <c r="F16" s="604"/>
      <c r="G16" s="604"/>
      <c r="H16" s="604"/>
      <c r="I16" s="604"/>
      <c r="J16" s="604"/>
      <c r="K16" s="604"/>
      <c r="L16" s="604"/>
      <c r="M16" s="604"/>
      <c r="N16" s="604"/>
      <c r="O16" s="604"/>
      <c r="P16" s="604"/>
      <c r="Q16" s="604"/>
      <c r="R16" s="604"/>
      <c r="S16" s="605"/>
      <c r="T16" s="8"/>
      <c r="U16" s="8"/>
    </row>
    <row r="17" spans="1:21" ht="13.5" thickBot="1">
      <c r="A17" s="601"/>
      <c r="B17" s="636"/>
      <c r="C17" s="636"/>
      <c r="D17" s="636"/>
      <c r="E17" s="636"/>
      <c r="F17" s="636"/>
      <c r="G17" s="636"/>
      <c r="H17" s="636"/>
      <c r="I17" s="636"/>
      <c r="J17" s="636"/>
      <c r="K17" s="636"/>
      <c r="L17" s="636"/>
      <c r="M17" s="636"/>
      <c r="N17" s="636"/>
      <c r="O17" s="636"/>
      <c r="P17" s="636"/>
      <c r="Q17" s="636"/>
      <c r="R17" s="636"/>
      <c r="S17" s="637"/>
      <c r="T17" s="8"/>
      <c r="U17" s="8"/>
    </row>
    <row r="18" spans="2:21" ht="13.5" thickTop="1">
      <c r="B18" s="12"/>
      <c r="C18" s="12"/>
      <c r="D18" s="12"/>
      <c r="E18" s="12"/>
      <c r="F18" s="12"/>
      <c r="G18" s="12"/>
      <c r="H18" s="12"/>
      <c r="I18" s="12"/>
      <c r="J18" s="12"/>
      <c r="K18" s="12"/>
      <c r="L18" s="12"/>
      <c r="M18" s="12"/>
      <c r="N18" s="12"/>
      <c r="O18" s="12"/>
      <c r="P18" s="12"/>
      <c r="Q18" s="12"/>
      <c r="R18" s="12"/>
      <c r="S18" s="12"/>
      <c r="T18" s="8"/>
      <c r="U18" s="8"/>
    </row>
    <row r="19" spans="2:21" ht="12.75">
      <c r="B19" s="12"/>
      <c r="C19" s="12"/>
      <c r="D19" s="12"/>
      <c r="E19" s="12"/>
      <c r="F19" s="12"/>
      <c r="G19" s="12"/>
      <c r="H19" s="12"/>
      <c r="I19" s="12"/>
      <c r="J19" s="12"/>
      <c r="K19" s="12"/>
      <c r="L19" s="12"/>
      <c r="M19" s="12"/>
      <c r="N19" s="12"/>
      <c r="O19" s="12"/>
      <c r="P19" s="12"/>
      <c r="Q19" s="12"/>
      <c r="R19" s="12"/>
      <c r="S19" s="12"/>
      <c r="T19" s="8"/>
      <c r="U19" s="8"/>
    </row>
    <row r="20" spans="2:21" ht="12.75">
      <c r="B20" s="12"/>
      <c r="C20" s="12"/>
      <c r="D20" s="12"/>
      <c r="E20" s="12"/>
      <c r="F20" s="12"/>
      <c r="G20" s="12"/>
      <c r="H20" s="12"/>
      <c r="I20" s="12"/>
      <c r="J20" s="12"/>
      <c r="K20" s="12"/>
      <c r="L20" s="12"/>
      <c r="M20" s="12"/>
      <c r="N20" s="12"/>
      <c r="O20" s="12"/>
      <c r="P20" s="12"/>
      <c r="Q20" s="12"/>
      <c r="R20" s="12"/>
      <c r="S20" s="12"/>
      <c r="T20" s="8"/>
      <c r="U20" s="8"/>
    </row>
    <row r="21" spans="2:21" ht="12.75">
      <c r="B21" s="12"/>
      <c r="C21" s="12"/>
      <c r="D21" s="12"/>
      <c r="E21" s="12"/>
      <c r="F21" s="12"/>
      <c r="G21" s="12"/>
      <c r="H21" s="12"/>
      <c r="I21" s="12"/>
      <c r="J21" s="12"/>
      <c r="K21" s="12"/>
      <c r="L21" s="12"/>
      <c r="M21" s="12"/>
      <c r="N21" s="12"/>
      <c r="O21" s="12"/>
      <c r="P21" s="12"/>
      <c r="Q21" s="12"/>
      <c r="R21" s="12"/>
      <c r="S21" s="12"/>
      <c r="T21" s="8"/>
      <c r="U21" s="8"/>
    </row>
    <row r="22" spans="2:21" ht="12.75">
      <c r="B22" s="12"/>
      <c r="C22" s="12"/>
      <c r="D22" s="12"/>
      <c r="E22" s="12"/>
      <c r="F22" s="12"/>
      <c r="G22" s="12"/>
      <c r="H22" s="12"/>
      <c r="I22" s="12"/>
      <c r="J22" s="12"/>
      <c r="K22" s="12"/>
      <c r="L22" s="12"/>
      <c r="M22" s="12"/>
      <c r="N22" s="12"/>
      <c r="O22" s="12"/>
      <c r="P22" s="12"/>
      <c r="Q22" s="12"/>
      <c r="R22" s="12"/>
      <c r="S22" s="12"/>
      <c r="T22" s="8"/>
      <c r="U22" s="8"/>
    </row>
    <row r="23" spans="2:21" ht="12.75">
      <c r="B23" s="12"/>
      <c r="C23" s="12"/>
      <c r="D23" s="12"/>
      <c r="E23" s="12"/>
      <c r="F23" s="12"/>
      <c r="G23" s="12"/>
      <c r="H23" s="12"/>
      <c r="I23" s="12"/>
      <c r="J23" s="12"/>
      <c r="K23" s="12"/>
      <c r="L23" s="12"/>
      <c r="M23" s="12"/>
      <c r="N23" s="12"/>
      <c r="O23" s="12"/>
      <c r="P23" s="12"/>
      <c r="Q23" s="12"/>
      <c r="R23" s="12"/>
      <c r="S23" s="12"/>
      <c r="T23" s="8"/>
      <c r="U23" s="8"/>
    </row>
    <row r="24" spans="2:21" ht="12.75">
      <c r="B24" s="12"/>
      <c r="C24" s="12"/>
      <c r="D24" s="12"/>
      <c r="E24" s="12"/>
      <c r="F24" s="12"/>
      <c r="G24" s="12"/>
      <c r="H24" s="12"/>
      <c r="I24" s="12"/>
      <c r="J24" s="12"/>
      <c r="K24" s="12"/>
      <c r="L24" s="12"/>
      <c r="M24" s="12"/>
      <c r="N24" s="12"/>
      <c r="O24" s="12"/>
      <c r="P24" s="12"/>
      <c r="Q24" s="12"/>
      <c r="R24" s="12"/>
      <c r="S24" s="12"/>
      <c r="T24" s="8"/>
      <c r="U24" s="8"/>
    </row>
    <row r="25" spans="2:21" ht="12.75">
      <c r="B25" s="12"/>
      <c r="C25" s="12"/>
      <c r="D25" s="12"/>
      <c r="E25" s="12"/>
      <c r="F25" s="12"/>
      <c r="G25" s="12"/>
      <c r="H25" s="12"/>
      <c r="I25" s="12"/>
      <c r="J25" s="12"/>
      <c r="K25" s="12"/>
      <c r="L25" s="12"/>
      <c r="M25" s="12"/>
      <c r="N25" s="12"/>
      <c r="O25" s="12"/>
      <c r="P25" s="12"/>
      <c r="Q25" s="12"/>
      <c r="R25" s="12"/>
      <c r="S25" s="12"/>
      <c r="T25" s="8"/>
      <c r="U25" s="8"/>
    </row>
    <row r="26" spans="2:21" ht="12.75">
      <c r="B26" s="12"/>
      <c r="C26" s="12"/>
      <c r="D26" s="12"/>
      <c r="E26" s="12"/>
      <c r="F26" s="12"/>
      <c r="G26" s="12"/>
      <c r="H26" s="12"/>
      <c r="I26" s="12"/>
      <c r="J26" s="12"/>
      <c r="K26" s="12"/>
      <c r="L26" s="12"/>
      <c r="M26" s="12"/>
      <c r="N26" s="12"/>
      <c r="O26" s="12"/>
      <c r="P26" s="12"/>
      <c r="Q26" s="12"/>
      <c r="R26" s="12"/>
      <c r="S26" s="12"/>
      <c r="T26" s="8"/>
      <c r="U26" s="8"/>
    </row>
    <row r="27" spans="2:21" ht="12.75">
      <c r="B27" s="12"/>
      <c r="C27" s="12"/>
      <c r="D27" s="12"/>
      <c r="E27" s="12"/>
      <c r="F27" s="12"/>
      <c r="G27" s="12"/>
      <c r="H27" s="12"/>
      <c r="I27" s="12"/>
      <c r="J27" s="12"/>
      <c r="K27" s="12"/>
      <c r="L27" s="12"/>
      <c r="M27" s="12"/>
      <c r="N27" s="12"/>
      <c r="O27" s="12"/>
      <c r="P27" s="12"/>
      <c r="Q27" s="12"/>
      <c r="R27" s="12"/>
      <c r="S27" s="12"/>
      <c r="T27" s="12"/>
      <c r="U27" s="12"/>
    </row>
    <row r="28" spans="2:21" ht="12.75">
      <c r="B28" s="12"/>
      <c r="C28" s="12"/>
      <c r="D28" s="12"/>
      <c r="E28" s="12"/>
      <c r="F28" s="12"/>
      <c r="G28" s="12"/>
      <c r="H28" s="12"/>
      <c r="I28" s="12"/>
      <c r="J28" s="12"/>
      <c r="K28" s="12"/>
      <c r="L28" s="12"/>
      <c r="M28" s="12"/>
      <c r="N28" s="12"/>
      <c r="O28" s="12"/>
      <c r="P28" s="12"/>
      <c r="Q28" s="12"/>
      <c r="R28" s="12"/>
      <c r="S28" s="12"/>
      <c r="T28" s="12"/>
      <c r="U28" s="12"/>
    </row>
    <row r="29" spans="2:21" ht="12.75">
      <c r="B29" s="12"/>
      <c r="C29" s="12"/>
      <c r="D29" s="12"/>
      <c r="E29" s="12"/>
      <c r="F29" s="12"/>
      <c r="G29" s="12"/>
      <c r="H29" s="12"/>
      <c r="I29" s="12"/>
      <c r="J29" s="12"/>
      <c r="K29" s="12"/>
      <c r="L29" s="12"/>
      <c r="M29" s="12"/>
      <c r="N29" s="12"/>
      <c r="O29" s="12"/>
      <c r="P29" s="12"/>
      <c r="Q29" s="12"/>
      <c r="R29" s="12"/>
      <c r="S29" s="12"/>
      <c r="T29" s="12"/>
      <c r="U29" s="12"/>
    </row>
    <row r="30" spans="2:21" ht="12.75">
      <c r="B30" s="12"/>
      <c r="C30" s="12"/>
      <c r="D30" s="12"/>
      <c r="E30" s="12"/>
      <c r="F30" s="12"/>
      <c r="G30" s="12"/>
      <c r="H30" s="12"/>
      <c r="I30" s="12"/>
      <c r="J30" s="12"/>
      <c r="K30" s="12"/>
      <c r="L30" s="12"/>
      <c r="M30" s="12"/>
      <c r="N30" s="12"/>
      <c r="O30" s="12"/>
      <c r="P30" s="12"/>
      <c r="Q30" s="12"/>
      <c r="R30" s="12"/>
      <c r="S30" s="12"/>
      <c r="T30" s="12"/>
      <c r="U30" s="12"/>
    </row>
    <row r="31" spans="2:21" ht="12.75">
      <c r="B31" s="12"/>
      <c r="C31" s="12"/>
      <c r="D31" s="12"/>
      <c r="E31" s="12"/>
      <c r="F31" s="12"/>
      <c r="G31" s="12"/>
      <c r="H31" s="12"/>
      <c r="I31" s="12"/>
      <c r="J31" s="12"/>
      <c r="K31" s="12"/>
      <c r="L31" s="12"/>
      <c r="M31" s="12"/>
      <c r="N31" s="12"/>
      <c r="O31" s="12"/>
      <c r="P31" s="12"/>
      <c r="Q31" s="12"/>
      <c r="R31" s="12"/>
      <c r="S31" s="12"/>
      <c r="T31" s="12"/>
      <c r="U31" s="12"/>
    </row>
    <row r="32" spans="2:21" ht="12.75">
      <c r="B32" s="12"/>
      <c r="C32" s="12"/>
      <c r="D32" s="12"/>
      <c r="E32" s="12"/>
      <c r="F32" s="12"/>
      <c r="G32" s="12"/>
      <c r="H32" s="12"/>
      <c r="I32" s="12"/>
      <c r="J32" s="12"/>
      <c r="K32" s="12"/>
      <c r="L32" s="12"/>
      <c r="M32" s="12"/>
      <c r="N32" s="12"/>
      <c r="O32" s="12"/>
      <c r="P32" s="12"/>
      <c r="Q32" s="12"/>
      <c r="R32" s="12"/>
      <c r="S32" s="12"/>
      <c r="T32" s="12"/>
      <c r="U32" s="12"/>
    </row>
    <row r="33" spans="2:21" ht="12.75">
      <c r="B33" s="12"/>
      <c r="C33" s="12"/>
      <c r="D33" s="12"/>
      <c r="E33" s="12"/>
      <c r="F33" s="12"/>
      <c r="G33" s="12"/>
      <c r="H33" s="12"/>
      <c r="I33" s="12"/>
      <c r="J33" s="12"/>
      <c r="K33" s="12"/>
      <c r="L33" s="12"/>
      <c r="M33" s="12"/>
      <c r="N33" s="12"/>
      <c r="O33" s="12"/>
      <c r="P33" s="12"/>
      <c r="Q33" s="12"/>
      <c r="R33" s="12"/>
      <c r="S33" s="12"/>
      <c r="T33" s="12"/>
      <c r="U33" s="12"/>
    </row>
    <row r="34" spans="2:21" ht="12.75">
      <c r="B34" s="12"/>
      <c r="C34" s="12"/>
      <c r="D34" s="12"/>
      <c r="E34" s="12"/>
      <c r="F34" s="12"/>
      <c r="G34" s="12"/>
      <c r="H34" s="12"/>
      <c r="I34" s="12"/>
      <c r="J34" s="12"/>
      <c r="K34" s="12"/>
      <c r="L34" s="12"/>
      <c r="M34" s="12"/>
      <c r="N34" s="12"/>
      <c r="O34" s="12"/>
      <c r="P34" s="12"/>
      <c r="Q34" s="12"/>
      <c r="R34" s="12"/>
      <c r="S34" s="12"/>
      <c r="T34" s="12"/>
      <c r="U34" s="12"/>
    </row>
    <row r="35" spans="2:21" ht="12.75">
      <c r="B35" s="12"/>
      <c r="C35" s="12"/>
      <c r="D35" s="12"/>
      <c r="E35" s="12"/>
      <c r="F35" s="12"/>
      <c r="G35" s="12"/>
      <c r="H35" s="12"/>
      <c r="I35" s="12"/>
      <c r="J35" s="12"/>
      <c r="K35" s="12"/>
      <c r="L35" s="12"/>
      <c r="M35" s="12"/>
      <c r="N35" s="12"/>
      <c r="O35" s="12"/>
      <c r="P35" s="12"/>
      <c r="Q35" s="12"/>
      <c r="R35" s="12"/>
      <c r="S35" s="12"/>
      <c r="T35" s="12"/>
      <c r="U35" s="12"/>
    </row>
    <row r="36" spans="2:21" ht="12.75">
      <c r="B36" s="12"/>
      <c r="C36" s="12"/>
      <c r="D36" s="12"/>
      <c r="E36" s="12"/>
      <c r="F36" s="12"/>
      <c r="G36" s="12"/>
      <c r="H36" s="12"/>
      <c r="I36" s="12"/>
      <c r="J36" s="12"/>
      <c r="K36" s="12"/>
      <c r="L36" s="12"/>
      <c r="M36" s="12"/>
      <c r="N36" s="12"/>
      <c r="O36" s="12"/>
      <c r="P36" s="12"/>
      <c r="Q36" s="12"/>
      <c r="R36" s="12"/>
      <c r="S36" s="12"/>
      <c r="T36" s="12"/>
      <c r="U36" s="12"/>
    </row>
    <row r="37" spans="2:21" ht="12.75">
      <c r="B37" s="12"/>
      <c r="C37" s="12"/>
      <c r="D37" s="12"/>
      <c r="E37" s="12"/>
      <c r="F37" s="12"/>
      <c r="G37" s="12"/>
      <c r="H37" s="12"/>
      <c r="I37" s="12"/>
      <c r="J37" s="12"/>
      <c r="K37" s="12"/>
      <c r="L37" s="12"/>
      <c r="M37" s="12"/>
      <c r="N37" s="12"/>
      <c r="O37" s="12"/>
      <c r="P37" s="12"/>
      <c r="Q37" s="12"/>
      <c r="R37" s="12"/>
      <c r="S37" s="12"/>
      <c r="T37" s="12"/>
      <c r="U37" s="12"/>
    </row>
    <row r="38" spans="2:21" ht="12.75">
      <c r="B38" s="12"/>
      <c r="C38" s="12"/>
      <c r="D38" s="12"/>
      <c r="E38" s="12"/>
      <c r="F38" s="12"/>
      <c r="G38" s="12"/>
      <c r="H38" s="12"/>
      <c r="I38" s="12"/>
      <c r="J38" s="12"/>
      <c r="K38" s="12"/>
      <c r="L38" s="12"/>
      <c r="M38" s="12"/>
      <c r="N38" s="12"/>
      <c r="O38" s="12"/>
      <c r="P38" s="12"/>
      <c r="Q38" s="12"/>
      <c r="R38" s="12"/>
      <c r="S38" s="12"/>
      <c r="T38" s="12"/>
      <c r="U38" s="12"/>
    </row>
    <row r="39" spans="2:21" ht="12.75">
      <c r="B39" s="12"/>
      <c r="C39" s="12"/>
      <c r="D39" s="12"/>
      <c r="E39" s="12"/>
      <c r="F39" s="12"/>
      <c r="G39" s="12"/>
      <c r="H39" s="12"/>
      <c r="I39" s="12"/>
      <c r="J39" s="12"/>
      <c r="K39" s="12"/>
      <c r="L39" s="12"/>
      <c r="M39" s="12"/>
      <c r="N39" s="12"/>
      <c r="O39" s="12"/>
      <c r="P39" s="12"/>
      <c r="Q39" s="12"/>
      <c r="R39" s="12"/>
      <c r="S39" s="12"/>
      <c r="T39" s="12"/>
      <c r="U39" s="12"/>
    </row>
    <row r="40" spans="2:21" ht="12.75">
      <c r="B40" s="12"/>
      <c r="C40" s="12"/>
      <c r="D40" s="12"/>
      <c r="E40" s="12"/>
      <c r="F40" s="12"/>
      <c r="G40" s="12"/>
      <c r="H40" s="12"/>
      <c r="I40" s="12"/>
      <c r="J40" s="12"/>
      <c r="K40" s="12"/>
      <c r="L40" s="12"/>
      <c r="M40" s="12"/>
      <c r="N40" s="12"/>
      <c r="O40" s="12"/>
      <c r="P40" s="12"/>
      <c r="Q40" s="12"/>
      <c r="R40" s="12"/>
      <c r="S40" s="12"/>
      <c r="T40" s="12"/>
      <c r="U40" s="12"/>
    </row>
    <row r="41" spans="2:21" ht="12.75">
      <c r="B41" s="12"/>
      <c r="C41" s="12"/>
      <c r="D41" s="12"/>
      <c r="E41" s="12"/>
      <c r="F41" s="12"/>
      <c r="G41" s="12"/>
      <c r="H41" s="12"/>
      <c r="I41" s="12"/>
      <c r="J41" s="12"/>
      <c r="K41" s="12"/>
      <c r="L41" s="12"/>
      <c r="M41" s="12"/>
      <c r="N41" s="12"/>
      <c r="O41" s="12"/>
      <c r="P41" s="12"/>
      <c r="Q41" s="12"/>
      <c r="R41" s="12"/>
      <c r="S41" s="12"/>
      <c r="T41" s="12"/>
      <c r="U41" s="12"/>
    </row>
    <row r="42" spans="2:21" ht="12.75">
      <c r="B42" s="12"/>
      <c r="C42" s="12"/>
      <c r="D42" s="12"/>
      <c r="E42" s="12"/>
      <c r="F42" s="12"/>
      <c r="G42" s="12"/>
      <c r="H42" s="12"/>
      <c r="I42" s="12"/>
      <c r="J42" s="12"/>
      <c r="K42" s="12"/>
      <c r="L42" s="12"/>
      <c r="M42" s="12"/>
      <c r="N42" s="12"/>
      <c r="O42" s="12"/>
      <c r="P42" s="12"/>
      <c r="Q42" s="12"/>
      <c r="R42" s="12"/>
      <c r="S42" s="12"/>
      <c r="T42" s="12"/>
      <c r="U42" s="12"/>
    </row>
    <row r="43" spans="2:21" ht="12.75">
      <c r="B43" s="12"/>
      <c r="C43" s="12"/>
      <c r="D43" s="12"/>
      <c r="E43" s="12"/>
      <c r="F43" s="12"/>
      <c r="G43" s="12"/>
      <c r="H43" s="12"/>
      <c r="I43" s="12"/>
      <c r="J43" s="12"/>
      <c r="K43" s="12"/>
      <c r="L43" s="12"/>
      <c r="M43" s="12"/>
      <c r="N43" s="12"/>
      <c r="O43" s="12"/>
      <c r="P43" s="12"/>
      <c r="Q43" s="12"/>
      <c r="R43" s="12"/>
      <c r="S43" s="12"/>
      <c r="T43" s="12"/>
      <c r="U43" s="12"/>
    </row>
    <row r="44" spans="2:21" ht="12.75">
      <c r="B44" s="12"/>
      <c r="C44" s="12"/>
      <c r="D44" s="12"/>
      <c r="E44" s="12"/>
      <c r="F44" s="12"/>
      <c r="G44" s="12"/>
      <c r="H44" s="12"/>
      <c r="I44" s="12"/>
      <c r="J44" s="12"/>
      <c r="K44" s="12"/>
      <c r="L44" s="12"/>
      <c r="M44" s="12"/>
      <c r="N44" s="12"/>
      <c r="O44" s="12"/>
      <c r="P44" s="12"/>
      <c r="Q44" s="12"/>
      <c r="R44" s="12"/>
      <c r="S44" s="12"/>
      <c r="T44" s="12"/>
      <c r="U44" s="12"/>
    </row>
    <row r="45" spans="2:21" ht="12.75">
      <c r="B45" s="12"/>
      <c r="C45" s="12"/>
      <c r="D45" s="12"/>
      <c r="E45" s="12"/>
      <c r="F45" s="12"/>
      <c r="G45" s="12"/>
      <c r="H45" s="12"/>
      <c r="I45" s="12"/>
      <c r="J45" s="12"/>
      <c r="K45" s="12"/>
      <c r="L45" s="12"/>
      <c r="M45" s="12"/>
      <c r="N45" s="12"/>
      <c r="O45" s="12"/>
      <c r="P45" s="12"/>
      <c r="Q45" s="12"/>
      <c r="R45" s="12"/>
      <c r="S45" s="12"/>
      <c r="T45" s="12"/>
      <c r="U45" s="12"/>
    </row>
    <row r="46" spans="2:21" ht="12.75">
      <c r="B46" s="12"/>
      <c r="C46" s="12"/>
      <c r="D46" s="12"/>
      <c r="E46" s="12"/>
      <c r="F46" s="12"/>
      <c r="G46" s="12"/>
      <c r="H46" s="12"/>
      <c r="I46" s="12"/>
      <c r="J46" s="12"/>
      <c r="K46" s="12"/>
      <c r="L46" s="12"/>
      <c r="M46" s="12"/>
      <c r="N46" s="12"/>
      <c r="O46" s="12"/>
      <c r="P46" s="12"/>
      <c r="Q46" s="12"/>
      <c r="R46" s="12"/>
      <c r="S46" s="12"/>
      <c r="T46" s="12"/>
      <c r="U46" s="12"/>
    </row>
    <row r="47" spans="2:21" ht="12.75">
      <c r="B47" s="12"/>
      <c r="C47" s="12"/>
      <c r="D47" s="12"/>
      <c r="E47" s="12"/>
      <c r="F47" s="12"/>
      <c r="G47" s="12"/>
      <c r="H47" s="12"/>
      <c r="I47" s="12"/>
      <c r="J47" s="12"/>
      <c r="K47" s="12"/>
      <c r="L47" s="12"/>
      <c r="M47" s="12"/>
      <c r="N47" s="12"/>
      <c r="O47" s="12"/>
      <c r="P47" s="12"/>
      <c r="Q47" s="12"/>
      <c r="R47" s="12"/>
      <c r="S47" s="12"/>
      <c r="T47" s="12"/>
      <c r="U47" s="12"/>
    </row>
    <row r="48" spans="2:21" ht="12.75">
      <c r="B48" s="12"/>
      <c r="C48" s="12"/>
      <c r="D48" s="12"/>
      <c r="E48" s="12"/>
      <c r="F48" s="12"/>
      <c r="G48" s="12"/>
      <c r="H48" s="12"/>
      <c r="I48" s="12"/>
      <c r="J48" s="12"/>
      <c r="K48" s="12"/>
      <c r="L48" s="12"/>
      <c r="M48" s="12"/>
      <c r="N48" s="12"/>
      <c r="O48" s="12"/>
      <c r="P48" s="12"/>
      <c r="Q48" s="12"/>
      <c r="R48" s="12"/>
      <c r="S48" s="12"/>
      <c r="T48" s="12"/>
      <c r="U48" s="12"/>
    </row>
    <row r="49" spans="2:21" ht="12.75">
      <c r="B49" s="12"/>
      <c r="C49" s="12"/>
      <c r="D49" s="12"/>
      <c r="E49" s="12"/>
      <c r="F49" s="12"/>
      <c r="G49" s="12"/>
      <c r="H49" s="12"/>
      <c r="I49" s="12"/>
      <c r="J49" s="12"/>
      <c r="K49" s="12"/>
      <c r="L49" s="12"/>
      <c r="M49" s="12"/>
      <c r="N49" s="12"/>
      <c r="O49" s="12"/>
      <c r="P49" s="12"/>
      <c r="Q49" s="12"/>
      <c r="R49" s="12"/>
      <c r="S49" s="12"/>
      <c r="T49" s="12"/>
      <c r="U49" s="12"/>
    </row>
    <row r="50" spans="2:21" ht="12.75">
      <c r="B50" s="12"/>
      <c r="C50" s="12"/>
      <c r="D50" s="12"/>
      <c r="E50" s="12"/>
      <c r="F50" s="12"/>
      <c r="G50" s="12"/>
      <c r="H50" s="12"/>
      <c r="I50" s="12"/>
      <c r="J50" s="12"/>
      <c r="K50" s="12"/>
      <c r="L50" s="12"/>
      <c r="M50" s="12"/>
      <c r="N50" s="12"/>
      <c r="O50" s="12"/>
      <c r="P50" s="12"/>
      <c r="Q50" s="12"/>
      <c r="R50" s="12"/>
      <c r="S50" s="12"/>
      <c r="T50" s="12"/>
      <c r="U50" s="12"/>
    </row>
    <row r="51" spans="2:21" ht="12.75">
      <c r="B51" s="12"/>
      <c r="C51" s="12"/>
      <c r="D51" s="12"/>
      <c r="E51" s="12"/>
      <c r="F51" s="12"/>
      <c r="G51" s="12"/>
      <c r="H51" s="12"/>
      <c r="I51" s="12"/>
      <c r="J51" s="12"/>
      <c r="K51" s="12"/>
      <c r="L51" s="12"/>
      <c r="M51" s="12"/>
      <c r="N51" s="12"/>
      <c r="O51" s="12"/>
      <c r="P51" s="12"/>
      <c r="Q51" s="12"/>
      <c r="R51" s="12"/>
      <c r="S51" s="12"/>
      <c r="T51" s="12"/>
      <c r="U51" s="12"/>
    </row>
    <row r="52" spans="2:21" ht="12.75">
      <c r="B52" s="12"/>
      <c r="C52" s="12"/>
      <c r="D52" s="12"/>
      <c r="E52" s="12"/>
      <c r="F52" s="12"/>
      <c r="G52" s="12"/>
      <c r="H52" s="12"/>
      <c r="I52" s="12"/>
      <c r="J52" s="12"/>
      <c r="K52" s="12"/>
      <c r="L52" s="12"/>
      <c r="M52" s="12"/>
      <c r="N52" s="12"/>
      <c r="O52" s="12"/>
      <c r="P52" s="12"/>
      <c r="Q52" s="12"/>
      <c r="R52" s="12"/>
      <c r="S52" s="12"/>
      <c r="T52" s="12"/>
      <c r="U52" s="12"/>
    </row>
    <row r="53" spans="2:21" ht="12.75">
      <c r="B53" s="12"/>
      <c r="C53" s="12"/>
      <c r="D53" s="12"/>
      <c r="E53" s="12"/>
      <c r="F53" s="12"/>
      <c r="G53" s="12"/>
      <c r="H53" s="12"/>
      <c r="I53" s="12"/>
      <c r="J53" s="12"/>
      <c r="K53" s="12"/>
      <c r="L53" s="12"/>
      <c r="M53" s="12"/>
      <c r="N53" s="12"/>
      <c r="O53" s="12"/>
      <c r="P53" s="12"/>
      <c r="Q53" s="12"/>
      <c r="R53" s="12"/>
      <c r="S53" s="12"/>
      <c r="T53" s="12"/>
      <c r="U53" s="12"/>
    </row>
    <row r="54" spans="2:21" ht="12.75">
      <c r="B54" s="12"/>
      <c r="C54" s="12"/>
      <c r="D54" s="12"/>
      <c r="E54" s="12"/>
      <c r="F54" s="12"/>
      <c r="G54" s="12"/>
      <c r="H54" s="12"/>
      <c r="I54" s="12"/>
      <c r="J54" s="12"/>
      <c r="K54" s="12"/>
      <c r="L54" s="12"/>
      <c r="M54" s="12"/>
      <c r="N54" s="12"/>
      <c r="O54" s="12"/>
      <c r="P54" s="12"/>
      <c r="Q54" s="12"/>
      <c r="R54" s="12"/>
      <c r="S54" s="12"/>
      <c r="T54" s="12"/>
      <c r="U54" s="12"/>
    </row>
    <row r="55" spans="2:21" ht="12.75">
      <c r="B55" s="12"/>
      <c r="C55" s="12"/>
      <c r="D55" s="12"/>
      <c r="E55" s="12"/>
      <c r="F55" s="12"/>
      <c r="G55" s="12"/>
      <c r="H55" s="12"/>
      <c r="I55" s="12"/>
      <c r="J55" s="12"/>
      <c r="K55" s="12"/>
      <c r="L55" s="12"/>
      <c r="M55" s="12"/>
      <c r="N55" s="12"/>
      <c r="O55" s="12"/>
      <c r="P55" s="12"/>
      <c r="Q55" s="12"/>
      <c r="R55" s="12"/>
      <c r="S55" s="12"/>
      <c r="T55" s="12"/>
      <c r="U55" s="12"/>
    </row>
    <row r="56" spans="2:21" ht="12.75">
      <c r="B56" s="12"/>
      <c r="C56" s="12"/>
      <c r="D56" s="12"/>
      <c r="E56" s="12"/>
      <c r="F56" s="12"/>
      <c r="G56" s="12"/>
      <c r="H56" s="12"/>
      <c r="I56" s="12"/>
      <c r="J56" s="12"/>
      <c r="K56" s="12"/>
      <c r="L56" s="12"/>
      <c r="M56" s="12"/>
      <c r="N56" s="12"/>
      <c r="O56" s="12"/>
      <c r="P56" s="12"/>
      <c r="Q56" s="12"/>
      <c r="R56" s="12"/>
      <c r="S56" s="12"/>
      <c r="T56" s="12"/>
      <c r="U56" s="12"/>
    </row>
    <row r="57" spans="2:21" ht="12.75">
      <c r="B57" s="12"/>
      <c r="C57" s="12"/>
      <c r="D57" s="12"/>
      <c r="E57" s="12"/>
      <c r="F57" s="12"/>
      <c r="G57" s="12"/>
      <c r="H57" s="12"/>
      <c r="I57" s="12"/>
      <c r="J57" s="12"/>
      <c r="K57" s="12"/>
      <c r="L57" s="12"/>
      <c r="M57" s="12"/>
      <c r="N57" s="12"/>
      <c r="O57" s="12"/>
      <c r="P57" s="12"/>
      <c r="Q57" s="12"/>
      <c r="R57" s="12"/>
      <c r="S57" s="12"/>
      <c r="T57" s="12"/>
      <c r="U57" s="12"/>
    </row>
    <row r="58" spans="2:21" ht="12.75">
      <c r="B58" s="12"/>
      <c r="C58" s="12"/>
      <c r="D58" s="12"/>
      <c r="E58" s="12"/>
      <c r="F58" s="12"/>
      <c r="G58" s="12"/>
      <c r="H58" s="12"/>
      <c r="I58" s="12"/>
      <c r="J58" s="12"/>
      <c r="K58" s="12"/>
      <c r="L58" s="12"/>
      <c r="M58" s="12"/>
      <c r="N58" s="12"/>
      <c r="O58" s="12"/>
      <c r="P58" s="12"/>
      <c r="Q58" s="12"/>
      <c r="R58" s="12"/>
      <c r="S58" s="12"/>
      <c r="T58" s="12"/>
      <c r="U58" s="12"/>
    </row>
    <row r="59" spans="2:21" ht="12.75">
      <c r="B59" s="12"/>
      <c r="C59" s="12"/>
      <c r="D59" s="12"/>
      <c r="E59" s="12"/>
      <c r="F59" s="12"/>
      <c r="G59" s="12"/>
      <c r="H59" s="12"/>
      <c r="I59" s="12"/>
      <c r="J59" s="12"/>
      <c r="K59" s="12"/>
      <c r="L59" s="12"/>
      <c r="M59" s="12"/>
      <c r="N59" s="12"/>
      <c r="O59" s="12"/>
      <c r="P59" s="12"/>
      <c r="Q59" s="12"/>
      <c r="R59" s="12"/>
      <c r="S59" s="12"/>
      <c r="T59" s="12"/>
      <c r="U59" s="12"/>
    </row>
    <row r="60" spans="2:21" ht="12.75">
      <c r="B60" s="12"/>
      <c r="C60" s="12"/>
      <c r="D60" s="12"/>
      <c r="E60" s="12"/>
      <c r="F60" s="12"/>
      <c r="G60" s="12"/>
      <c r="H60" s="12"/>
      <c r="I60" s="12"/>
      <c r="J60" s="12"/>
      <c r="K60" s="12"/>
      <c r="L60" s="12"/>
      <c r="M60" s="12"/>
      <c r="N60" s="12"/>
      <c r="O60" s="12"/>
      <c r="P60" s="12"/>
      <c r="Q60" s="12"/>
      <c r="R60" s="12"/>
      <c r="S60" s="12"/>
      <c r="T60" s="12"/>
      <c r="U60" s="12"/>
    </row>
    <row r="61" spans="2:21" ht="12.75">
      <c r="B61" s="12"/>
      <c r="C61" s="12"/>
      <c r="D61" s="12"/>
      <c r="E61" s="12"/>
      <c r="F61" s="12"/>
      <c r="G61" s="12"/>
      <c r="H61" s="12"/>
      <c r="I61" s="12"/>
      <c r="J61" s="12"/>
      <c r="K61" s="12"/>
      <c r="L61" s="12"/>
      <c r="M61" s="12"/>
      <c r="N61" s="12"/>
      <c r="O61" s="12"/>
      <c r="P61" s="12"/>
      <c r="Q61" s="12"/>
      <c r="R61" s="12"/>
      <c r="S61" s="12"/>
      <c r="T61" s="12"/>
      <c r="U61" s="12"/>
    </row>
    <row r="62" spans="2:21" ht="12.75">
      <c r="B62" s="12"/>
      <c r="C62" s="12"/>
      <c r="D62" s="12"/>
      <c r="E62" s="12"/>
      <c r="F62" s="12"/>
      <c r="G62" s="12"/>
      <c r="H62" s="12"/>
      <c r="I62" s="12"/>
      <c r="J62" s="12"/>
      <c r="K62" s="12"/>
      <c r="L62" s="12"/>
      <c r="M62" s="12"/>
      <c r="N62" s="12"/>
      <c r="O62" s="12"/>
      <c r="P62" s="12"/>
      <c r="Q62" s="12"/>
      <c r="R62" s="12"/>
      <c r="S62" s="12"/>
      <c r="T62" s="12"/>
      <c r="U62" s="12"/>
    </row>
    <row r="63" spans="2:21" ht="12.75">
      <c r="B63" s="12"/>
      <c r="C63" s="12"/>
      <c r="D63" s="12"/>
      <c r="E63" s="12"/>
      <c r="F63" s="12"/>
      <c r="G63" s="12"/>
      <c r="H63" s="12"/>
      <c r="I63" s="12"/>
      <c r="J63" s="12"/>
      <c r="K63" s="12"/>
      <c r="L63" s="12"/>
      <c r="M63" s="12"/>
      <c r="N63" s="12"/>
      <c r="O63" s="12"/>
      <c r="P63" s="12"/>
      <c r="Q63" s="12"/>
      <c r="R63" s="12"/>
      <c r="S63" s="12"/>
      <c r="T63" s="12"/>
      <c r="U63" s="12"/>
    </row>
    <row r="64" spans="2:21" ht="12.75">
      <c r="B64" s="12"/>
      <c r="C64" s="12"/>
      <c r="D64" s="12"/>
      <c r="E64" s="12"/>
      <c r="F64" s="12"/>
      <c r="G64" s="12"/>
      <c r="H64" s="12"/>
      <c r="I64" s="12"/>
      <c r="J64" s="12"/>
      <c r="K64" s="12"/>
      <c r="L64" s="12"/>
      <c r="M64" s="12"/>
      <c r="N64" s="12"/>
      <c r="O64" s="12"/>
      <c r="P64" s="12"/>
      <c r="Q64" s="12"/>
      <c r="R64" s="12"/>
      <c r="S64" s="12"/>
      <c r="T64" s="12"/>
      <c r="U64" s="12"/>
    </row>
    <row r="65" spans="2:21" ht="12.75">
      <c r="B65" s="12"/>
      <c r="C65" s="12"/>
      <c r="D65" s="12"/>
      <c r="E65" s="12"/>
      <c r="F65" s="12"/>
      <c r="G65" s="12"/>
      <c r="H65" s="12"/>
      <c r="I65" s="12"/>
      <c r="J65" s="12"/>
      <c r="K65" s="12"/>
      <c r="L65" s="12"/>
      <c r="M65" s="12"/>
      <c r="N65" s="12"/>
      <c r="O65" s="12"/>
      <c r="P65" s="12"/>
      <c r="Q65" s="12"/>
      <c r="R65" s="12"/>
      <c r="S65" s="12"/>
      <c r="T65" s="12"/>
      <c r="U65" s="12"/>
    </row>
    <row r="66" spans="2:21" ht="12.75">
      <c r="B66" s="12"/>
      <c r="C66" s="12"/>
      <c r="D66" s="12"/>
      <c r="E66" s="12"/>
      <c r="F66" s="12"/>
      <c r="G66" s="12"/>
      <c r="H66" s="12"/>
      <c r="I66" s="12"/>
      <c r="J66" s="12"/>
      <c r="K66" s="12"/>
      <c r="L66" s="12"/>
      <c r="M66" s="12"/>
      <c r="N66" s="12"/>
      <c r="O66" s="12"/>
      <c r="P66" s="12"/>
      <c r="Q66" s="12"/>
      <c r="R66" s="12"/>
      <c r="S66" s="12"/>
      <c r="T66" s="12"/>
      <c r="U66" s="12"/>
    </row>
    <row r="67" spans="2:21" ht="12.75">
      <c r="B67" s="12"/>
      <c r="C67" s="12"/>
      <c r="D67" s="12"/>
      <c r="E67" s="12"/>
      <c r="F67" s="12"/>
      <c r="G67" s="12"/>
      <c r="H67" s="12"/>
      <c r="I67" s="12"/>
      <c r="J67" s="12"/>
      <c r="K67" s="12"/>
      <c r="L67" s="12"/>
      <c r="M67" s="12"/>
      <c r="N67" s="12"/>
      <c r="O67" s="12"/>
      <c r="P67" s="12"/>
      <c r="Q67" s="12"/>
      <c r="R67" s="12"/>
      <c r="S67" s="12"/>
      <c r="T67" s="12"/>
      <c r="U67" s="12"/>
    </row>
    <row r="68" spans="2:21" ht="12.75">
      <c r="B68" s="12"/>
      <c r="C68" s="12"/>
      <c r="D68" s="12"/>
      <c r="E68" s="12"/>
      <c r="F68" s="12"/>
      <c r="G68" s="12"/>
      <c r="H68" s="12"/>
      <c r="I68" s="12"/>
      <c r="J68" s="12"/>
      <c r="K68" s="12"/>
      <c r="L68" s="12"/>
      <c r="M68" s="12"/>
      <c r="N68" s="12"/>
      <c r="O68" s="12"/>
      <c r="P68" s="12"/>
      <c r="Q68" s="12"/>
      <c r="R68" s="12"/>
      <c r="S68" s="12"/>
      <c r="T68" s="12"/>
      <c r="U68" s="12"/>
    </row>
    <row r="69" spans="2:21" ht="12.75">
      <c r="B69" s="12"/>
      <c r="C69" s="12"/>
      <c r="D69" s="12"/>
      <c r="E69" s="12"/>
      <c r="F69" s="12"/>
      <c r="G69" s="12"/>
      <c r="H69" s="12"/>
      <c r="I69" s="12"/>
      <c r="J69" s="12"/>
      <c r="K69" s="12"/>
      <c r="L69" s="12"/>
      <c r="M69" s="12"/>
      <c r="N69" s="12"/>
      <c r="O69" s="12"/>
      <c r="P69" s="12"/>
      <c r="Q69" s="12"/>
      <c r="R69" s="12"/>
      <c r="S69" s="12"/>
      <c r="T69" s="12"/>
      <c r="U69" s="12"/>
    </row>
    <row r="70" spans="2:21" ht="12.75">
      <c r="B70" s="12"/>
      <c r="C70" s="12"/>
      <c r="D70" s="12"/>
      <c r="E70" s="12"/>
      <c r="F70" s="12"/>
      <c r="G70" s="12"/>
      <c r="H70" s="12"/>
      <c r="I70" s="12"/>
      <c r="J70" s="12"/>
      <c r="K70" s="12"/>
      <c r="L70" s="12"/>
      <c r="M70" s="12"/>
      <c r="N70" s="12"/>
      <c r="O70" s="12"/>
      <c r="P70" s="12"/>
      <c r="Q70" s="12"/>
      <c r="R70" s="12"/>
      <c r="S70" s="12"/>
      <c r="T70" s="12"/>
      <c r="U70" s="12"/>
    </row>
    <row r="71" spans="2:21" ht="12.75">
      <c r="B71" s="12"/>
      <c r="C71" s="12"/>
      <c r="D71" s="12"/>
      <c r="E71" s="12"/>
      <c r="F71" s="12"/>
      <c r="G71" s="12"/>
      <c r="H71" s="12"/>
      <c r="I71" s="12"/>
      <c r="J71" s="12"/>
      <c r="K71" s="12"/>
      <c r="L71" s="12"/>
      <c r="M71" s="12"/>
      <c r="N71" s="12"/>
      <c r="O71" s="12"/>
      <c r="P71" s="12"/>
      <c r="Q71" s="12"/>
      <c r="R71" s="12"/>
      <c r="S71" s="12"/>
      <c r="T71" s="12"/>
      <c r="U71" s="12"/>
    </row>
    <row r="72" spans="2:21" ht="12.75">
      <c r="B72" s="12"/>
      <c r="C72" s="12"/>
      <c r="D72" s="12"/>
      <c r="E72" s="12"/>
      <c r="F72" s="12"/>
      <c r="G72" s="12"/>
      <c r="H72" s="12"/>
      <c r="I72" s="12"/>
      <c r="J72" s="12"/>
      <c r="K72" s="12"/>
      <c r="L72" s="12"/>
      <c r="M72" s="12"/>
      <c r="N72" s="12"/>
      <c r="O72" s="12"/>
      <c r="P72" s="12"/>
      <c r="Q72" s="12"/>
      <c r="R72" s="12"/>
      <c r="S72" s="12"/>
      <c r="T72" s="12"/>
      <c r="U72" s="12"/>
    </row>
    <row r="73" spans="2:21" ht="12.75">
      <c r="B73" s="12"/>
      <c r="C73" s="12"/>
      <c r="D73" s="12"/>
      <c r="E73" s="12"/>
      <c r="F73" s="12"/>
      <c r="G73" s="12"/>
      <c r="H73" s="12"/>
      <c r="I73" s="12"/>
      <c r="J73" s="12"/>
      <c r="K73" s="12"/>
      <c r="L73" s="12"/>
      <c r="M73" s="12"/>
      <c r="N73" s="12"/>
      <c r="O73" s="12"/>
      <c r="P73" s="12"/>
      <c r="Q73" s="12"/>
      <c r="R73" s="12"/>
      <c r="S73" s="12"/>
      <c r="T73" s="12"/>
      <c r="U73" s="12"/>
    </row>
    <row r="74" spans="2:21" ht="12.75">
      <c r="B74" s="12"/>
      <c r="C74" s="12"/>
      <c r="D74" s="12"/>
      <c r="E74" s="12"/>
      <c r="F74" s="12"/>
      <c r="G74" s="12"/>
      <c r="H74" s="12"/>
      <c r="I74" s="12"/>
      <c r="J74" s="12"/>
      <c r="K74" s="12"/>
      <c r="L74" s="12"/>
      <c r="M74" s="12"/>
      <c r="N74" s="12"/>
      <c r="O74" s="12"/>
      <c r="P74" s="12"/>
      <c r="Q74" s="12"/>
      <c r="R74" s="12"/>
      <c r="S74" s="12"/>
      <c r="T74" s="12"/>
      <c r="U74" s="12"/>
    </row>
    <row r="75" spans="2:21" ht="12.75">
      <c r="B75" s="12"/>
      <c r="C75" s="12"/>
      <c r="D75" s="12"/>
      <c r="E75" s="12"/>
      <c r="F75" s="12"/>
      <c r="G75" s="12"/>
      <c r="H75" s="12"/>
      <c r="I75" s="12"/>
      <c r="J75" s="12"/>
      <c r="K75" s="12"/>
      <c r="L75" s="12"/>
      <c r="M75" s="12"/>
      <c r="N75" s="12"/>
      <c r="O75" s="12"/>
      <c r="P75" s="12"/>
      <c r="Q75" s="12"/>
      <c r="R75" s="12"/>
      <c r="S75" s="12"/>
      <c r="T75" s="12"/>
      <c r="U75" s="12"/>
    </row>
    <row r="76" spans="2:21" ht="12.75">
      <c r="B76" s="12"/>
      <c r="C76" s="12"/>
      <c r="D76" s="12"/>
      <c r="E76" s="12"/>
      <c r="F76" s="12"/>
      <c r="G76" s="12"/>
      <c r="H76" s="12"/>
      <c r="I76" s="12"/>
      <c r="J76" s="12"/>
      <c r="K76" s="12"/>
      <c r="L76" s="12"/>
      <c r="M76" s="12"/>
      <c r="N76" s="12"/>
      <c r="O76" s="12"/>
      <c r="P76" s="12"/>
      <c r="Q76" s="12"/>
      <c r="R76" s="12"/>
      <c r="S76" s="12"/>
      <c r="T76" s="12"/>
      <c r="U76" s="12"/>
    </row>
    <row r="77" spans="2:21" ht="12.75">
      <c r="B77" s="12"/>
      <c r="C77" s="12"/>
      <c r="D77" s="12"/>
      <c r="E77" s="12"/>
      <c r="F77" s="12"/>
      <c r="G77" s="12"/>
      <c r="H77" s="12"/>
      <c r="I77" s="12"/>
      <c r="J77" s="12"/>
      <c r="K77" s="12"/>
      <c r="L77" s="12"/>
      <c r="M77" s="12"/>
      <c r="N77" s="12"/>
      <c r="O77" s="12"/>
      <c r="P77" s="12"/>
      <c r="Q77" s="12"/>
      <c r="R77" s="12"/>
      <c r="S77" s="12"/>
      <c r="T77" s="12"/>
      <c r="U77" s="12"/>
    </row>
    <row r="78" spans="2:21" ht="12.75">
      <c r="B78" s="12"/>
      <c r="C78" s="12"/>
      <c r="D78" s="12"/>
      <c r="E78" s="12"/>
      <c r="F78" s="12"/>
      <c r="G78" s="12"/>
      <c r="H78" s="12"/>
      <c r="I78" s="12"/>
      <c r="J78" s="12"/>
      <c r="K78" s="12"/>
      <c r="L78" s="12"/>
      <c r="M78" s="12"/>
      <c r="N78" s="12"/>
      <c r="O78" s="12"/>
      <c r="P78" s="12"/>
      <c r="Q78" s="12"/>
      <c r="R78" s="12"/>
      <c r="S78" s="12"/>
      <c r="T78" s="12"/>
      <c r="U78" s="12"/>
    </row>
    <row r="79" spans="2:21" ht="12.75">
      <c r="B79" s="12"/>
      <c r="C79" s="12"/>
      <c r="D79" s="12"/>
      <c r="E79" s="12"/>
      <c r="F79" s="12"/>
      <c r="G79" s="12"/>
      <c r="H79" s="12"/>
      <c r="I79" s="12"/>
      <c r="J79" s="12"/>
      <c r="K79" s="12"/>
      <c r="L79" s="12"/>
      <c r="M79" s="12"/>
      <c r="N79" s="12"/>
      <c r="O79" s="12"/>
      <c r="P79" s="12"/>
      <c r="Q79" s="12"/>
      <c r="R79" s="12"/>
      <c r="S79" s="12"/>
      <c r="T79" s="12"/>
      <c r="U79" s="12"/>
    </row>
    <row r="80" spans="2:21" ht="12.75">
      <c r="B80" s="12"/>
      <c r="C80" s="12"/>
      <c r="D80" s="12"/>
      <c r="E80" s="12"/>
      <c r="F80" s="12"/>
      <c r="G80" s="12"/>
      <c r="H80" s="12"/>
      <c r="I80" s="12"/>
      <c r="J80" s="12"/>
      <c r="K80" s="12"/>
      <c r="L80" s="12"/>
      <c r="M80" s="12"/>
      <c r="N80" s="12"/>
      <c r="O80" s="12"/>
      <c r="P80" s="12"/>
      <c r="Q80" s="12"/>
      <c r="R80" s="12"/>
      <c r="S80" s="12"/>
      <c r="T80" s="12"/>
      <c r="U80" s="12"/>
    </row>
    <row r="81" spans="2:21" ht="12.75">
      <c r="B81" s="12"/>
      <c r="C81" s="12"/>
      <c r="D81" s="12"/>
      <c r="E81" s="12"/>
      <c r="F81" s="12"/>
      <c r="G81" s="12"/>
      <c r="H81" s="12"/>
      <c r="I81" s="12"/>
      <c r="J81" s="12"/>
      <c r="K81" s="12"/>
      <c r="L81" s="12"/>
      <c r="M81" s="12"/>
      <c r="N81" s="12"/>
      <c r="O81" s="12"/>
      <c r="P81" s="12"/>
      <c r="Q81" s="12"/>
      <c r="R81" s="12"/>
      <c r="S81" s="12"/>
      <c r="T81" s="12"/>
      <c r="U81" s="12"/>
    </row>
    <row r="82" spans="2:21" ht="12.75">
      <c r="B82" s="12"/>
      <c r="C82" s="12"/>
      <c r="D82" s="12"/>
      <c r="E82" s="12"/>
      <c r="F82" s="12"/>
      <c r="G82" s="12"/>
      <c r="H82" s="12"/>
      <c r="I82" s="12"/>
      <c r="J82" s="12"/>
      <c r="K82" s="12"/>
      <c r="L82" s="12"/>
      <c r="M82" s="12"/>
      <c r="N82" s="12"/>
      <c r="O82" s="12"/>
      <c r="P82" s="12"/>
      <c r="Q82" s="12"/>
      <c r="R82" s="12"/>
      <c r="S82" s="12"/>
      <c r="T82" s="12"/>
      <c r="U82" s="12"/>
    </row>
    <row r="83" spans="2:21" ht="12.75">
      <c r="B83" s="12"/>
      <c r="C83" s="12"/>
      <c r="D83" s="12"/>
      <c r="E83" s="12"/>
      <c r="F83" s="12"/>
      <c r="G83" s="12"/>
      <c r="H83" s="12"/>
      <c r="I83" s="12"/>
      <c r="J83" s="12"/>
      <c r="K83" s="12"/>
      <c r="L83" s="12"/>
      <c r="M83" s="12"/>
      <c r="N83" s="12"/>
      <c r="O83" s="12"/>
      <c r="P83" s="12"/>
      <c r="Q83" s="12"/>
      <c r="R83" s="12"/>
      <c r="S83" s="12"/>
      <c r="T83" s="12"/>
      <c r="U83" s="12"/>
    </row>
    <row r="84" spans="2:21" ht="12.75">
      <c r="B84" s="12"/>
      <c r="C84" s="12"/>
      <c r="D84" s="12"/>
      <c r="E84" s="12"/>
      <c r="F84" s="12"/>
      <c r="G84" s="12"/>
      <c r="H84" s="12"/>
      <c r="I84" s="12"/>
      <c r="J84" s="12"/>
      <c r="K84" s="12"/>
      <c r="L84" s="12"/>
      <c r="M84" s="12"/>
      <c r="N84" s="12"/>
      <c r="O84" s="12"/>
      <c r="P84" s="12"/>
      <c r="Q84" s="12"/>
      <c r="R84" s="12"/>
      <c r="S84" s="12"/>
      <c r="T84" s="12"/>
      <c r="U84" s="12"/>
    </row>
    <row r="85" spans="2:21" ht="12.75">
      <c r="B85" s="12"/>
      <c r="C85" s="12"/>
      <c r="D85" s="12"/>
      <c r="E85" s="12"/>
      <c r="F85" s="12"/>
      <c r="G85" s="12"/>
      <c r="H85" s="12"/>
      <c r="I85" s="12"/>
      <c r="J85" s="12"/>
      <c r="K85" s="12"/>
      <c r="L85" s="12"/>
      <c r="M85" s="12"/>
      <c r="N85" s="12"/>
      <c r="O85" s="12"/>
      <c r="P85" s="12"/>
      <c r="Q85" s="12"/>
      <c r="R85" s="12"/>
      <c r="S85" s="12"/>
      <c r="T85" s="12"/>
      <c r="U85" s="12"/>
    </row>
    <row r="86" spans="2:21" ht="12.75">
      <c r="B86" s="12"/>
      <c r="C86" s="12"/>
      <c r="D86" s="12"/>
      <c r="E86" s="12"/>
      <c r="F86" s="12"/>
      <c r="G86" s="12"/>
      <c r="H86" s="12"/>
      <c r="I86" s="12"/>
      <c r="J86" s="12"/>
      <c r="K86" s="12"/>
      <c r="L86" s="12"/>
      <c r="M86" s="12"/>
      <c r="N86" s="12"/>
      <c r="O86" s="12"/>
      <c r="P86" s="12"/>
      <c r="Q86" s="12"/>
      <c r="R86" s="12"/>
      <c r="S86" s="12"/>
      <c r="T86" s="12"/>
      <c r="U86" s="12"/>
    </row>
    <row r="87" spans="2:21" ht="12.75">
      <c r="B87" s="12"/>
      <c r="C87" s="12"/>
      <c r="D87" s="12"/>
      <c r="E87" s="12"/>
      <c r="F87" s="12"/>
      <c r="G87" s="12"/>
      <c r="H87" s="12"/>
      <c r="I87" s="12"/>
      <c r="J87" s="12"/>
      <c r="K87" s="12"/>
      <c r="L87" s="12"/>
      <c r="M87" s="12"/>
      <c r="N87" s="12"/>
      <c r="O87" s="12"/>
      <c r="P87" s="12"/>
      <c r="Q87" s="12"/>
      <c r="R87" s="12"/>
      <c r="S87" s="12"/>
      <c r="T87" s="12"/>
      <c r="U87" s="12"/>
    </row>
    <row r="88" spans="2:21" ht="12.75">
      <c r="B88" s="12"/>
      <c r="C88" s="12"/>
      <c r="D88" s="12"/>
      <c r="E88" s="12"/>
      <c r="F88" s="12"/>
      <c r="G88" s="12"/>
      <c r="H88" s="12"/>
      <c r="I88" s="12"/>
      <c r="J88" s="12"/>
      <c r="K88" s="12"/>
      <c r="L88" s="12"/>
      <c r="M88" s="12"/>
      <c r="N88" s="12"/>
      <c r="O88" s="12"/>
      <c r="P88" s="12"/>
      <c r="Q88" s="12"/>
      <c r="R88" s="12"/>
      <c r="S88" s="12"/>
      <c r="T88" s="12"/>
      <c r="U88" s="12"/>
    </row>
    <row r="89" spans="2:21" ht="12.75">
      <c r="B89" s="12"/>
      <c r="C89" s="12"/>
      <c r="D89" s="12"/>
      <c r="E89" s="12"/>
      <c r="F89" s="12"/>
      <c r="G89" s="12"/>
      <c r="H89" s="12"/>
      <c r="I89" s="12"/>
      <c r="J89" s="12"/>
      <c r="K89" s="12"/>
      <c r="L89" s="12"/>
      <c r="M89" s="12"/>
      <c r="N89" s="12"/>
      <c r="O89" s="12"/>
      <c r="P89" s="12"/>
      <c r="Q89" s="12"/>
      <c r="R89" s="12"/>
      <c r="S89" s="12"/>
      <c r="T89" s="12"/>
      <c r="U89" s="12"/>
    </row>
    <row r="90" spans="2:21" ht="12.75">
      <c r="B90" s="12"/>
      <c r="C90" s="12"/>
      <c r="D90" s="12"/>
      <c r="E90" s="12"/>
      <c r="F90" s="12"/>
      <c r="G90" s="12"/>
      <c r="H90" s="12"/>
      <c r="I90" s="12"/>
      <c r="J90" s="12"/>
      <c r="K90" s="12"/>
      <c r="L90" s="12"/>
      <c r="M90" s="12"/>
      <c r="N90" s="12"/>
      <c r="O90" s="12"/>
      <c r="P90" s="12"/>
      <c r="Q90" s="12"/>
      <c r="R90" s="12"/>
      <c r="S90" s="12"/>
      <c r="T90" s="12"/>
      <c r="U90" s="12"/>
    </row>
    <row r="91" spans="2:21" ht="12.75">
      <c r="B91" s="12"/>
      <c r="C91" s="12"/>
      <c r="D91" s="12"/>
      <c r="E91" s="12"/>
      <c r="F91" s="12"/>
      <c r="G91" s="12"/>
      <c r="H91" s="12"/>
      <c r="I91" s="12"/>
      <c r="J91" s="12"/>
      <c r="K91" s="12"/>
      <c r="L91" s="12"/>
      <c r="M91" s="12"/>
      <c r="N91" s="12"/>
      <c r="O91" s="12"/>
      <c r="P91" s="12"/>
      <c r="Q91" s="12"/>
      <c r="R91" s="12"/>
      <c r="S91" s="12"/>
      <c r="T91" s="12"/>
      <c r="U91" s="12"/>
    </row>
    <row r="92" spans="2:21" ht="12.75">
      <c r="B92" s="12"/>
      <c r="C92" s="12"/>
      <c r="D92" s="12"/>
      <c r="E92" s="12"/>
      <c r="F92" s="12"/>
      <c r="G92" s="12"/>
      <c r="H92" s="12"/>
      <c r="I92" s="12"/>
      <c r="J92" s="12"/>
      <c r="K92" s="12"/>
      <c r="L92" s="12"/>
      <c r="M92" s="12"/>
      <c r="N92" s="12"/>
      <c r="O92" s="12"/>
      <c r="P92" s="12"/>
      <c r="Q92" s="12"/>
      <c r="R92" s="12"/>
      <c r="S92" s="12"/>
      <c r="T92" s="12"/>
      <c r="U92" s="12"/>
    </row>
    <row r="93" spans="2:21" ht="12.75">
      <c r="B93" s="12"/>
      <c r="C93" s="12"/>
      <c r="D93" s="12"/>
      <c r="E93" s="12"/>
      <c r="F93" s="12"/>
      <c r="G93" s="12"/>
      <c r="H93" s="12"/>
      <c r="I93" s="12"/>
      <c r="J93" s="12"/>
      <c r="K93" s="12"/>
      <c r="L93" s="12"/>
      <c r="M93" s="12"/>
      <c r="N93" s="12"/>
      <c r="O93" s="12"/>
      <c r="P93" s="12"/>
      <c r="Q93" s="12"/>
      <c r="R93" s="12"/>
      <c r="S93" s="12"/>
      <c r="T93" s="12"/>
      <c r="U93" s="12"/>
    </row>
    <row r="94" spans="2:21" ht="12.75">
      <c r="B94" s="12"/>
      <c r="C94" s="12"/>
      <c r="D94" s="12"/>
      <c r="E94" s="12"/>
      <c r="F94" s="12"/>
      <c r="G94" s="12"/>
      <c r="H94" s="12"/>
      <c r="I94" s="12"/>
      <c r="J94" s="12"/>
      <c r="K94" s="12"/>
      <c r="L94" s="12"/>
      <c r="M94" s="12"/>
      <c r="N94" s="12"/>
      <c r="O94" s="12"/>
      <c r="P94" s="12"/>
      <c r="Q94" s="12"/>
      <c r="R94" s="12"/>
      <c r="S94" s="12"/>
      <c r="T94" s="12"/>
      <c r="U94" s="12"/>
    </row>
    <row r="95" spans="2:21" ht="12.75">
      <c r="B95" s="12"/>
      <c r="C95" s="12"/>
      <c r="D95" s="12"/>
      <c r="E95" s="12"/>
      <c r="F95" s="12"/>
      <c r="G95" s="12"/>
      <c r="H95" s="12"/>
      <c r="I95" s="12"/>
      <c r="J95" s="12"/>
      <c r="K95" s="12"/>
      <c r="L95" s="12"/>
      <c r="M95" s="12"/>
      <c r="N95" s="12"/>
      <c r="O95" s="12"/>
      <c r="P95" s="12"/>
      <c r="Q95" s="12"/>
      <c r="R95" s="12"/>
      <c r="S95" s="12"/>
      <c r="T95" s="12"/>
      <c r="U95" s="12"/>
    </row>
    <row r="96" spans="2:21" ht="12.75">
      <c r="B96" s="12"/>
      <c r="C96" s="12"/>
      <c r="D96" s="12"/>
      <c r="E96" s="12"/>
      <c r="F96" s="12"/>
      <c r="G96" s="12"/>
      <c r="H96" s="12"/>
      <c r="I96" s="12"/>
      <c r="J96" s="12"/>
      <c r="K96" s="12"/>
      <c r="L96" s="12"/>
      <c r="M96" s="12"/>
      <c r="N96" s="12"/>
      <c r="O96" s="12"/>
      <c r="P96" s="12"/>
      <c r="Q96" s="12"/>
      <c r="R96" s="12"/>
      <c r="S96" s="12"/>
      <c r="T96" s="12"/>
      <c r="U96" s="12"/>
    </row>
    <row r="97" spans="2:21" ht="12.75">
      <c r="B97" s="12"/>
      <c r="C97" s="12"/>
      <c r="D97" s="12"/>
      <c r="E97" s="12"/>
      <c r="F97" s="12"/>
      <c r="G97" s="12"/>
      <c r="H97" s="12"/>
      <c r="I97" s="12"/>
      <c r="J97" s="12"/>
      <c r="K97" s="12"/>
      <c r="L97" s="12"/>
      <c r="M97" s="12"/>
      <c r="N97" s="12"/>
      <c r="O97" s="12"/>
      <c r="P97" s="12"/>
      <c r="Q97" s="12"/>
      <c r="R97" s="12"/>
      <c r="S97" s="12"/>
      <c r="T97" s="12"/>
      <c r="U97" s="12"/>
    </row>
    <row r="98" spans="2:21" ht="12.75">
      <c r="B98" s="12"/>
      <c r="C98" s="12"/>
      <c r="D98" s="12"/>
      <c r="E98" s="12"/>
      <c r="F98" s="12"/>
      <c r="G98" s="12"/>
      <c r="H98" s="12"/>
      <c r="I98" s="12"/>
      <c r="J98" s="12"/>
      <c r="K98" s="12"/>
      <c r="L98" s="12"/>
      <c r="M98" s="12"/>
      <c r="N98" s="12"/>
      <c r="O98" s="12"/>
      <c r="P98" s="12"/>
      <c r="Q98" s="12"/>
      <c r="R98" s="12"/>
      <c r="S98" s="12"/>
      <c r="T98" s="12"/>
      <c r="U98" s="12"/>
    </row>
    <row r="99" spans="2:21" ht="12.75">
      <c r="B99" s="12"/>
      <c r="C99" s="12"/>
      <c r="D99" s="12"/>
      <c r="E99" s="12"/>
      <c r="F99" s="12"/>
      <c r="G99" s="12"/>
      <c r="H99" s="12"/>
      <c r="I99" s="12"/>
      <c r="J99" s="12"/>
      <c r="K99" s="12"/>
      <c r="L99" s="12"/>
      <c r="M99" s="12"/>
      <c r="N99" s="12"/>
      <c r="O99" s="12"/>
      <c r="P99" s="12"/>
      <c r="Q99" s="12"/>
      <c r="R99" s="12"/>
      <c r="S99" s="12"/>
      <c r="T99" s="12"/>
      <c r="U99" s="12"/>
    </row>
    <row r="100" spans="2:21" ht="12.75">
      <c r="B100" s="12"/>
      <c r="C100" s="12"/>
      <c r="D100" s="12"/>
      <c r="E100" s="12"/>
      <c r="F100" s="12"/>
      <c r="G100" s="12"/>
      <c r="H100" s="12"/>
      <c r="I100" s="12"/>
      <c r="J100" s="12"/>
      <c r="K100" s="12"/>
      <c r="L100" s="12"/>
      <c r="M100" s="12"/>
      <c r="N100" s="12"/>
      <c r="O100" s="12"/>
      <c r="P100" s="12"/>
      <c r="Q100" s="12"/>
      <c r="R100" s="12"/>
      <c r="S100" s="12"/>
      <c r="T100" s="12"/>
      <c r="U100" s="12"/>
    </row>
    <row r="101" spans="2:21" ht="12.75">
      <c r="B101" s="12"/>
      <c r="C101" s="12"/>
      <c r="D101" s="12"/>
      <c r="E101" s="12"/>
      <c r="F101" s="12"/>
      <c r="G101" s="12"/>
      <c r="H101" s="12"/>
      <c r="I101" s="12"/>
      <c r="J101" s="12"/>
      <c r="K101" s="12"/>
      <c r="L101" s="12"/>
      <c r="M101" s="12"/>
      <c r="N101" s="12"/>
      <c r="O101" s="12"/>
      <c r="P101" s="12"/>
      <c r="Q101" s="12"/>
      <c r="R101" s="12"/>
      <c r="S101" s="12"/>
      <c r="T101" s="12"/>
      <c r="U101" s="12"/>
    </row>
    <row r="102" spans="2:21" ht="12.75">
      <c r="B102" s="12"/>
      <c r="C102" s="12"/>
      <c r="D102" s="12"/>
      <c r="E102" s="12"/>
      <c r="F102" s="12"/>
      <c r="G102" s="12"/>
      <c r="H102" s="12"/>
      <c r="I102" s="12"/>
      <c r="J102" s="12"/>
      <c r="K102" s="12"/>
      <c r="L102" s="12"/>
      <c r="M102" s="12"/>
      <c r="N102" s="12"/>
      <c r="O102" s="12"/>
      <c r="P102" s="12"/>
      <c r="Q102" s="12"/>
      <c r="R102" s="12"/>
      <c r="S102" s="12"/>
      <c r="T102" s="12"/>
      <c r="U102" s="12"/>
    </row>
    <row r="103" spans="2:21" ht="12.75">
      <c r="B103" s="12"/>
      <c r="C103" s="12"/>
      <c r="D103" s="12"/>
      <c r="E103" s="12"/>
      <c r="F103" s="12"/>
      <c r="G103" s="12"/>
      <c r="H103" s="12"/>
      <c r="I103" s="12"/>
      <c r="J103" s="12"/>
      <c r="K103" s="12"/>
      <c r="L103" s="12"/>
      <c r="M103" s="12"/>
      <c r="N103" s="12"/>
      <c r="O103" s="12"/>
      <c r="P103" s="12"/>
      <c r="Q103" s="12"/>
      <c r="R103" s="12"/>
      <c r="S103" s="12"/>
      <c r="T103" s="12"/>
      <c r="U103" s="12"/>
    </row>
    <row r="104" spans="2:21" ht="12.75">
      <c r="B104" s="12"/>
      <c r="C104" s="12"/>
      <c r="D104" s="12"/>
      <c r="E104" s="12"/>
      <c r="F104" s="12"/>
      <c r="G104" s="12"/>
      <c r="H104" s="12"/>
      <c r="I104" s="12"/>
      <c r="J104" s="12"/>
      <c r="K104" s="12"/>
      <c r="L104" s="12"/>
      <c r="M104" s="12"/>
      <c r="N104" s="12"/>
      <c r="O104" s="12"/>
      <c r="P104" s="12"/>
      <c r="Q104" s="12"/>
      <c r="R104" s="12"/>
      <c r="S104" s="12"/>
      <c r="T104" s="12"/>
      <c r="U104" s="12"/>
    </row>
    <row r="105" spans="2:21" ht="12.75">
      <c r="B105" s="12"/>
      <c r="C105" s="12"/>
      <c r="D105" s="12"/>
      <c r="E105" s="12"/>
      <c r="F105" s="12"/>
      <c r="G105" s="12"/>
      <c r="H105" s="12"/>
      <c r="I105" s="12"/>
      <c r="J105" s="12"/>
      <c r="K105" s="12"/>
      <c r="L105" s="12"/>
      <c r="M105" s="12"/>
      <c r="N105" s="12"/>
      <c r="O105" s="12"/>
      <c r="P105" s="12"/>
      <c r="Q105" s="12"/>
      <c r="R105" s="12"/>
      <c r="S105" s="12"/>
      <c r="T105" s="12"/>
      <c r="U105" s="12"/>
    </row>
    <row r="106" spans="2:21" ht="12.75">
      <c r="B106" s="12"/>
      <c r="C106" s="12"/>
      <c r="D106" s="12"/>
      <c r="E106" s="12"/>
      <c r="F106" s="12"/>
      <c r="G106" s="12"/>
      <c r="H106" s="12"/>
      <c r="I106" s="12"/>
      <c r="J106" s="12"/>
      <c r="K106" s="12"/>
      <c r="L106" s="12"/>
      <c r="M106" s="12"/>
      <c r="N106" s="12"/>
      <c r="O106" s="12"/>
      <c r="P106" s="12"/>
      <c r="Q106" s="12"/>
      <c r="R106" s="12"/>
      <c r="S106" s="12"/>
      <c r="T106" s="12"/>
      <c r="U106" s="12"/>
    </row>
    <row r="107" spans="2:21" ht="12.75">
      <c r="B107" s="12"/>
      <c r="C107" s="12"/>
      <c r="D107" s="12"/>
      <c r="E107" s="12"/>
      <c r="F107" s="12"/>
      <c r="G107" s="12"/>
      <c r="H107" s="12"/>
      <c r="I107" s="12"/>
      <c r="J107" s="12"/>
      <c r="K107" s="12"/>
      <c r="L107" s="12"/>
      <c r="M107" s="12"/>
      <c r="N107" s="12"/>
      <c r="O107" s="12"/>
      <c r="P107" s="12"/>
      <c r="Q107" s="12"/>
      <c r="R107" s="12"/>
      <c r="S107" s="12"/>
      <c r="T107" s="12"/>
      <c r="U107" s="12"/>
    </row>
    <row r="108" spans="2:21" ht="12.75">
      <c r="B108" s="12"/>
      <c r="C108" s="12"/>
      <c r="D108" s="12"/>
      <c r="E108" s="12"/>
      <c r="F108" s="12"/>
      <c r="G108" s="12"/>
      <c r="H108" s="12"/>
      <c r="I108" s="12"/>
      <c r="J108" s="12"/>
      <c r="K108" s="12"/>
      <c r="L108" s="12"/>
      <c r="M108" s="12"/>
      <c r="N108" s="12"/>
      <c r="O108" s="12"/>
      <c r="P108" s="12"/>
      <c r="Q108" s="12"/>
      <c r="R108" s="12"/>
      <c r="S108" s="12"/>
      <c r="T108" s="12"/>
      <c r="U108" s="12"/>
    </row>
    <row r="109" spans="2:21" ht="12.75">
      <c r="B109" s="12"/>
      <c r="C109" s="12"/>
      <c r="D109" s="12"/>
      <c r="E109" s="12"/>
      <c r="F109" s="12"/>
      <c r="G109" s="12"/>
      <c r="H109" s="12"/>
      <c r="I109" s="12"/>
      <c r="J109" s="12"/>
      <c r="K109" s="12"/>
      <c r="L109" s="12"/>
      <c r="M109" s="12"/>
      <c r="N109" s="12"/>
      <c r="O109" s="12"/>
      <c r="P109" s="12"/>
      <c r="Q109" s="12"/>
      <c r="R109" s="12"/>
      <c r="S109" s="12"/>
      <c r="T109" s="12"/>
      <c r="U109" s="12"/>
    </row>
    <row r="110" spans="2:21" ht="12.75">
      <c r="B110" s="12"/>
      <c r="C110" s="12"/>
      <c r="D110" s="12"/>
      <c r="E110" s="12"/>
      <c r="F110" s="12"/>
      <c r="G110" s="12"/>
      <c r="H110" s="12"/>
      <c r="I110" s="12"/>
      <c r="J110" s="12"/>
      <c r="K110" s="12"/>
      <c r="L110" s="12"/>
      <c r="M110" s="12"/>
      <c r="N110" s="12"/>
      <c r="O110" s="12"/>
      <c r="P110" s="12"/>
      <c r="Q110" s="12"/>
      <c r="R110" s="12"/>
      <c r="S110" s="12"/>
      <c r="T110" s="12"/>
      <c r="U110" s="12"/>
    </row>
    <row r="111" spans="2:21" ht="12.75">
      <c r="B111" s="12"/>
      <c r="C111" s="12"/>
      <c r="D111" s="12"/>
      <c r="E111" s="12"/>
      <c r="F111" s="12"/>
      <c r="G111" s="12"/>
      <c r="H111" s="12"/>
      <c r="I111" s="12"/>
      <c r="J111" s="12"/>
      <c r="K111" s="12"/>
      <c r="L111" s="12"/>
      <c r="M111" s="12"/>
      <c r="N111" s="12"/>
      <c r="O111" s="12"/>
      <c r="P111" s="12"/>
      <c r="Q111" s="12"/>
      <c r="R111" s="12"/>
      <c r="S111" s="12"/>
      <c r="T111" s="12"/>
      <c r="U111" s="12"/>
    </row>
    <row r="112" spans="2:21" ht="12.75">
      <c r="B112" s="12"/>
      <c r="C112" s="12"/>
      <c r="D112" s="12"/>
      <c r="E112" s="12"/>
      <c r="F112" s="12"/>
      <c r="G112" s="12"/>
      <c r="H112" s="12"/>
      <c r="I112" s="12"/>
      <c r="J112" s="12"/>
      <c r="K112" s="12"/>
      <c r="L112" s="12"/>
      <c r="M112" s="12"/>
      <c r="N112" s="12"/>
      <c r="O112" s="12"/>
      <c r="P112" s="12"/>
      <c r="Q112" s="12"/>
      <c r="R112" s="12"/>
      <c r="S112" s="12"/>
      <c r="T112" s="12"/>
      <c r="U112" s="12"/>
    </row>
    <row r="113" spans="2:21" ht="12.75">
      <c r="B113" s="12"/>
      <c r="C113" s="12"/>
      <c r="D113" s="12"/>
      <c r="E113" s="12"/>
      <c r="F113" s="12"/>
      <c r="G113" s="12"/>
      <c r="H113" s="12"/>
      <c r="I113" s="12"/>
      <c r="J113" s="12"/>
      <c r="K113" s="12"/>
      <c r="L113" s="12"/>
      <c r="M113" s="12"/>
      <c r="N113" s="12"/>
      <c r="O113" s="12"/>
      <c r="P113" s="12"/>
      <c r="Q113" s="12"/>
      <c r="R113" s="12"/>
      <c r="S113" s="12"/>
      <c r="T113" s="12"/>
      <c r="U113" s="12"/>
    </row>
    <row r="114" spans="2:21" ht="12.75">
      <c r="B114" s="12"/>
      <c r="C114" s="12"/>
      <c r="D114" s="12"/>
      <c r="E114" s="12"/>
      <c r="F114" s="12"/>
      <c r="G114" s="12"/>
      <c r="H114" s="12"/>
      <c r="I114" s="12"/>
      <c r="J114" s="12"/>
      <c r="K114" s="12"/>
      <c r="L114" s="12"/>
      <c r="M114" s="12"/>
      <c r="N114" s="12"/>
      <c r="O114" s="12"/>
      <c r="P114" s="12"/>
      <c r="Q114" s="12"/>
      <c r="R114" s="12"/>
      <c r="S114" s="12"/>
      <c r="T114" s="12"/>
      <c r="U114" s="12"/>
    </row>
    <row r="115" spans="2:21" ht="12.75">
      <c r="B115" s="12"/>
      <c r="C115" s="12"/>
      <c r="D115" s="12"/>
      <c r="E115" s="12"/>
      <c r="F115" s="12"/>
      <c r="G115" s="12"/>
      <c r="H115" s="12"/>
      <c r="I115" s="12"/>
      <c r="J115" s="12"/>
      <c r="K115" s="12"/>
      <c r="L115" s="12"/>
      <c r="M115" s="12"/>
      <c r="N115" s="12"/>
      <c r="O115" s="12"/>
      <c r="P115" s="12"/>
      <c r="Q115" s="12"/>
      <c r="R115" s="12"/>
      <c r="S115" s="12"/>
      <c r="T115" s="12"/>
      <c r="U115" s="12"/>
    </row>
    <row r="116" spans="2:21" ht="12.75">
      <c r="B116" s="12"/>
      <c r="C116" s="12"/>
      <c r="D116" s="12"/>
      <c r="E116" s="12"/>
      <c r="F116" s="12"/>
      <c r="G116" s="12"/>
      <c r="H116" s="12"/>
      <c r="I116" s="12"/>
      <c r="J116" s="12"/>
      <c r="K116" s="12"/>
      <c r="L116" s="12"/>
      <c r="M116" s="12"/>
      <c r="N116" s="12"/>
      <c r="O116" s="12"/>
      <c r="P116" s="12"/>
      <c r="Q116" s="12"/>
      <c r="R116" s="12"/>
      <c r="S116" s="12"/>
      <c r="T116" s="12"/>
      <c r="U116" s="12"/>
    </row>
    <row r="117" spans="2:21" ht="12.75">
      <c r="B117" s="12"/>
      <c r="C117" s="12"/>
      <c r="D117" s="12"/>
      <c r="E117" s="12"/>
      <c r="F117" s="12"/>
      <c r="G117" s="12"/>
      <c r="H117" s="12"/>
      <c r="I117" s="12"/>
      <c r="J117" s="12"/>
      <c r="K117" s="12"/>
      <c r="L117" s="12"/>
      <c r="M117" s="12"/>
      <c r="N117" s="12"/>
      <c r="O117" s="12"/>
      <c r="P117" s="12"/>
      <c r="Q117" s="12"/>
      <c r="R117" s="12"/>
      <c r="S117" s="12"/>
      <c r="T117" s="12"/>
      <c r="U117" s="12"/>
    </row>
    <row r="118" spans="2:21" ht="12.75">
      <c r="B118" s="12"/>
      <c r="C118" s="12"/>
      <c r="D118" s="12"/>
      <c r="E118" s="12"/>
      <c r="F118" s="12"/>
      <c r="G118" s="12"/>
      <c r="H118" s="12"/>
      <c r="I118" s="12"/>
      <c r="J118" s="12"/>
      <c r="K118" s="12"/>
      <c r="L118" s="12"/>
      <c r="M118" s="12"/>
      <c r="N118" s="12"/>
      <c r="O118" s="12"/>
      <c r="P118" s="12"/>
      <c r="Q118" s="12"/>
      <c r="R118" s="12"/>
      <c r="S118" s="12"/>
      <c r="T118" s="12"/>
      <c r="U118" s="12"/>
    </row>
    <row r="119" spans="2:21" ht="12.75">
      <c r="B119" s="12"/>
      <c r="C119" s="12"/>
      <c r="D119" s="12"/>
      <c r="E119" s="12"/>
      <c r="F119" s="12"/>
      <c r="G119" s="12"/>
      <c r="H119" s="12"/>
      <c r="I119" s="12"/>
      <c r="J119" s="12"/>
      <c r="K119" s="12"/>
      <c r="L119" s="12"/>
      <c r="M119" s="12"/>
      <c r="N119" s="12"/>
      <c r="O119" s="12"/>
      <c r="P119" s="12"/>
      <c r="Q119" s="12"/>
      <c r="R119" s="12"/>
      <c r="S119" s="12"/>
      <c r="T119" s="12"/>
      <c r="U119" s="12"/>
    </row>
    <row r="120" spans="2:21" ht="12.75">
      <c r="B120" s="12"/>
      <c r="C120" s="12"/>
      <c r="D120" s="12"/>
      <c r="E120" s="12"/>
      <c r="F120" s="12"/>
      <c r="G120" s="12"/>
      <c r="H120" s="12"/>
      <c r="I120" s="12"/>
      <c r="J120" s="12"/>
      <c r="K120" s="12"/>
      <c r="L120" s="12"/>
      <c r="M120" s="12"/>
      <c r="N120" s="12"/>
      <c r="O120" s="12"/>
      <c r="P120" s="12"/>
      <c r="Q120" s="12"/>
      <c r="R120" s="12"/>
      <c r="S120" s="12"/>
      <c r="T120" s="12"/>
      <c r="U120" s="12"/>
    </row>
    <row r="121" spans="2:21" ht="12.75">
      <c r="B121" s="12"/>
      <c r="C121" s="12"/>
      <c r="D121" s="12"/>
      <c r="E121" s="12"/>
      <c r="F121" s="12"/>
      <c r="G121" s="12"/>
      <c r="H121" s="12"/>
      <c r="I121" s="12"/>
      <c r="J121" s="12"/>
      <c r="K121" s="12"/>
      <c r="L121" s="12"/>
      <c r="M121" s="12"/>
      <c r="N121" s="12"/>
      <c r="O121" s="12"/>
      <c r="P121" s="12"/>
      <c r="Q121" s="12"/>
      <c r="R121" s="12"/>
      <c r="S121" s="12"/>
      <c r="T121" s="12"/>
      <c r="U121" s="12"/>
    </row>
    <row r="122" spans="2:21" ht="12.75">
      <c r="B122" s="12"/>
      <c r="C122" s="12"/>
      <c r="D122" s="12"/>
      <c r="E122" s="12"/>
      <c r="F122" s="12"/>
      <c r="G122" s="12"/>
      <c r="H122" s="12"/>
      <c r="I122" s="12"/>
      <c r="J122" s="12"/>
      <c r="K122" s="12"/>
      <c r="L122" s="12"/>
      <c r="M122" s="12"/>
      <c r="N122" s="12"/>
      <c r="O122" s="12"/>
      <c r="P122" s="12"/>
      <c r="Q122" s="12"/>
      <c r="R122" s="12"/>
      <c r="S122" s="12"/>
      <c r="T122" s="12"/>
      <c r="U122" s="12"/>
    </row>
    <row r="123" spans="2:21" ht="12.75">
      <c r="B123" s="12"/>
      <c r="C123" s="12"/>
      <c r="D123" s="12"/>
      <c r="E123" s="12"/>
      <c r="F123" s="12"/>
      <c r="G123" s="12"/>
      <c r="H123" s="12"/>
      <c r="I123" s="12"/>
      <c r="J123" s="12"/>
      <c r="K123" s="12"/>
      <c r="L123" s="12"/>
      <c r="M123" s="12"/>
      <c r="N123" s="12"/>
      <c r="O123" s="12"/>
      <c r="P123" s="12"/>
      <c r="Q123" s="12"/>
      <c r="R123" s="12"/>
      <c r="S123" s="12"/>
      <c r="T123" s="12"/>
      <c r="U123" s="12"/>
    </row>
    <row r="124" spans="2:21" ht="12.75">
      <c r="B124" s="12"/>
      <c r="C124" s="12"/>
      <c r="D124" s="12"/>
      <c r="E124" s="12"/>
      <c r="F124" s="12"/>
      <c r="G124" s="12"/>
      <c r="H124" s="12"/>
      <c r="I124" s="12"/>
      <c r="J124" s="12"/>
      <c r="K124" s="12"/>
      <c r="L124" s="12"/>
      <c r="M124" s="12"/>
      <c r="N124" s="12"/>
      <c r="O124" s="12"/>
      <c r="P124" s="12"/>
      <c r="Q124" s="12"/>
      <c r="R124" s="12"/>
      <c r="S124" s="12"/>
      <c r="T124" s="12"/>
      <c r="U124" s="12"/>
    </row>
    <row r="125" spans="2:21" ht="12.75">
      <c r="B125" s="12"/>
      <c r="C125" s="12"/>
      <c r="D125" s="12"/>
      <c r="E125" s="12"/>
      <c r="F125" s="12"/>
      <c r="G125" s="12"/>
      <c r="H125" s="12"/>
      <c r="I125" s="12"/>
      <c r="J125" s="12"/>
      <c r="K125" s="12"/>
      <c r="L125" s="12"/>
      <c r="M125" s="12"/>
      <c r="N125" s="12"/>
      <c r="O125" s="12"/>
      <c r="P125" s="12"/>
      <c r="Q125" s="12"/>
      <c r="R125" s="12"/>
      <c r="S125" s="12"/>
      <c r="T125" s="12"/>
      <c r="U125" s="12"/>
    </row>
    <row r="126" spans="2:21" ht="12.75">
      <c r="B126" s="12"/>
      <c r="C126" s="12"/>
      <c r="D126" s="12"/>
      <c r="E126" s="12"/>
      <c r="F126" s="12"/>
      <c r="G126" s="12"/>
      <c r="H126" s="12"/>
      <c r="I126" s="12"/>
      <c r="J126" s="12"/>
      <c r="K126" s="12"/>
      <c r="L126" s="12"/>
      <c r="M126" s="12"/>
      <c r="N126" s="12"/>
      <c r="O126" s="12"/>
      <c r="P126" s="12"/>
      <c r="Q126" s="12"/>
      <c r="R126" s="12"/>
      <c r="S126" s="12"/>
      <c r="T126" s="12"/>
      <c r="U126" s="12"/>
    </row>
    <row r="127" spans="2:21" ht="12.75">
      <c r="B127" s="12"/>
      <c r="C127" s="12"/>
      <c r="D127" s="12"/>
      <c r="E127" s="12"/>
      <c r="F127" s="12"/>
      <c r="G127" s="12"/>
      <c r="H127" s="12"/>
      <c r="I127" s="12"/>
      <c r="J127" s="12"/>
      <c r="K127" s="12"/>
      <c r="L127" s="12"/>
      <c r="M127" s="12"/>
      <c r="N127" s="12"/>
      <c r="O127" s="12"/>
      <c r="P127" s="12"/>
      <c r="Q127" s="12"/>
      <c r="R127" s="12"/>
      <c r="S127" s="12"/>
      <c r="T127" s="12"/>
      <c r="U127" s="12"/>
    </row>
    <row r="128" spans="2:21" ht="12.75">
      <c r="B128" s="12"/>
      <c r="C128" s="12"/>
      <c r="D128" s="12"/>
      <c r="E128" s="12"/>
      <c r="F128" s="12"/>
      <c r="G128" s="12"/>
      <c r="H128" s="12"/>
      <c r="I128" s="12"/>
      <c r="J128" s="12"/>
      <c r="K128" s="12"/>
      <c r="L128" s="12"/>
      <c r="M128" s="12"/>
      <c r="N128" s="12"/>
      <c r="O128" s="12"/>
      <c r="P128" s="12"/>
      <c r="Q128" s="12"/>
      <c r="R128" s="12"/>
      <c r="S128" s="12"/>
      <c r="T128" s="12"/>
      <c r="U128" s="12"/>
    </row>
    <row r="129" spans="2:21" ht="12.75">
      <c r="B129" s="12"/>
      <c r="C129" s="12"/>
      <c r="D129" s="12"/>
      <c r="E129" s="12"/>
      <c r="F129" s="12"/>
      <c r="G129" s="12"/>
      <c r="H129" s="12"/>
      <c r="I129" s="12"/>
      <c r="J129" s="12"/>
      <c r="K129" s="12"/>
      <c r="L129" s="12"/>
      <c r="M129" s="12"/>
      <c r="N129" s="12"/>
      <c r="O129" s="12"/>
      <c r="P129" s="12"/>
      <c r="Q129" s="12"/>
      <c r="R129" s="12"/>
      <c r="S129" s="12"/>
      <c r="T129" s="12"/>
      <c r="U129" s="12"/>
    </row>
    <row r="130" spans="2:21" ht="12.75">
      <c r="B130" s="12"/>
      <c r="C130" s="12"/>
      <c r="D130" s="12"/>
      <c r="E130" s="12"/>
      <c r="F130" s="12"/>
      <c r="G130" s="12"/>
      <c r="H130" s="12"/>
      <c r="I130" s="12"/>
      <c r="J130" s="12"/>
      <c r="K130" s="12"/>
      <c r="L130" s="12"/>
      <c r="M130" s="12"/>
      <c r="N130" s="12"/>
      <c r="O130" s="12"/>
      <c r="P130" s="12"/>
      <c r="Q130" s="12"/>
      <c r="R130" s="12"/>
      <c r="S130" s="12"/>
      <c r="T130" s="12"/>
      <c r="U130" s="12"/>
    </row>
    <row r="131" spans="2:21" ht="12.75">
      <c r="B131" s="12"/>
      <c r="C131" s="12"/>
      <c r="D131" s="12"/>
      <c r="E131" s="12"/>
      <c r="F131" s="12"/>
      <c r="G131" s="12"/>
      <c r="H131" s="12"/>
      <c r="I131" s="12"/>
      <c r="J131" s="12"/>
      <c r="K131" s="12"/>
      <c r="L131" s="12"/>
      <c r="M131" s="12"/>
      <c r="N131" s="12"/>
      <c r="O131" s="12"/>
      <c r="P131" s="12"/>
      <c r="Q131" s="12"/>
      <c r="R131" s="12"/>
      <c r="S131" s="12"/>
      <c r="T131" s="12"/>
      <c r="U131" s="12"/>
    </row>
    <row r="132" spans="2:21" ht="12.75">
      <c r="B132" s="12"/>
      <c r="C132" s="12"/>
      <c r="D132" s="12"/>
      <c r="E132" s="12"/>
      <c r="F132" s="12"/>
      <c r="G132" s="12"/>
      <c r="H132" s="12"/>
      <c r="I132" s="12"/>
      <c r="J132" s="12"/>
      <c r="K132" s="12"/>
      <c r="L132" s="12"/>
      <c r="M132" s="12"/>
      <c r="N132" s="12"/>
      <c r="O132" s="12"/>
      <c r="P132" s="12"/>
      <c r="Q132" s="12"/>
      <c r="R132" s="12"/>
      <c r="S132" s="12"/>
      <c r="T132" s="12"/>
      <c r="U132" s="12"/>
    </row>
    <row r="133" spans="2:21" ht="12.75">
      <c r="B133" s="12"/>
      <c r="C133" s="12"/>
      <c r="D133" s="12"/>
      <c r="E133" s="12"/>
      <c r="F133" s="12"/>
      <c r="G133" s="12"/>
      <c r="H133" s="12"/>
      <c r="I133" s="12"/>
      <c r="J133" s="12"/>
      <c r="K133" s="12"/>
      <c r="L133" s="12"/>
      <c r="M133" s="12"/>
      <c r="N133" s="12"/>
      <c r="O133" s="12"/>
      <c r="P133" s="12"/>
      <c r="Q133" s="12"/>
      <c r="R133" s="12"/>
      <c r="S133" s="12"/>
      <c r="T133" s="12"/>
      <c r="U133" s="12"/>
    </row>
    <row r="134" spans="2:21" ht="12.75">
      <c r="B134" s="12"/>
      <c r="C134" s="12"/>
      <c r="D134" s="12"/>
      <c r="E134" s="12"/>
      <c r="F134" s="12"/>
      <c r="G134" s="12"/>
      <c r="H134" s="12"/>
      <c r="I134" s="12"/>
      <c r="J134" s="12"/>
      <c r="K134" s="12"/>
      <c r="L134" s="12"/>
      <c r="M134" s="12"/>
      <c r="N134" s="12"/>
      <c r="O134" s="12"/>
      <c r="P134" s="12"/>
      <c r="Q134" s="12"/>
      <c r="R134" s="12"/>
      <c r="S134" s="12"/>
      <c r="T134" s="12"/>
      <c r="U134" s="12"/>
    </row>
    <row r="135" spans="2:21" ht="12.75">
      <c r="B135" s="12"/>
      <c r="C135" s="12"/>
      <c r="D135" s="12"/>
      <c r="E135" s="12"/>
      <c r="F135" s="12"/>
      <c r="G135" s="12"/>
      <c r="H135" s="12"/>
      <c r="I135" s="12"/>
      <c r="J135" s="12"/>
      <c r="K135" s="12"/>
      <c r="L135" s="12"/>
      <c r="M135" s="12"/>
      <c r="N135" s="12"/>
      <c r="O135" s="12"/>
      <c r="P135" s="12"/>
      <c r="Q135" s="12"/>
      <c r="R135" s="12"/>
      <c r="S135" s="12"/>
      <c r="T135" s="12"/>
      <c r="U135" s="12"/>
    </row>
    <row r="136" spans="2:21" ht="12.75">
      <c r="B136" s="12"/>
      <c r="C136" s="12"/>
      <c r="D136" s="12"/>
      <c r="E136" s="12"/>
      <c r="F136" s="12"/>
      <c r="G136" s="12"/>
      <c r="H136" s="12"/>
      <c r="I136" s="12"/>
      <c r="J136" s="12"/>
      <c r="K136" s="12"/>
      <c r="L136" s="12"/>
      <c r="M136" s="12"/>
      <c r="N136" s="12"/>
      <c r="O136" s="12"/>
      <c r="P136" s="12"/>
      <c r="Q136" s="12"/>
      <c r="R136" s="12"/>
      <c r="S136" s="12"/>
      <c r="T136" s="12"/>
      <c r="U136" s="12"/>
    </row>
    <row r="137" spans="2:21" ht="12.75">
      <c r="B137" s="12"/>
      <c r="C137" s="12"/>
      <c r="D137" s="12"/>
      <c r="E137" s="12"/>
      <c r="F137" s="12"/>
      <c r="G137" s="12"/>
      <c r="H137" s="12"/>
      <c r="I137" s="12"/>
      <c r="J137" s="12"/>
      <c r="K137" s="12"/>
      <c r="L137" s="12"/>
      <c r="M137" s="12"/>
      <c r="N137" s="12"/>
      <c r="O137" s="12"/>
      <c r="P137" s="12"/>
      <c r="Q137" s="12"/>
      <c r="R137" s="12"/>
      <c r="S137" s="12"/>
      <c r="T137" s="12"/>
      <c r="U137" s="12"/>
    </row>
    <row r="138" spans="2:21" ht="12.75">
      <c r="B138" s="12"/>
      <c r="C138" s="12"/>
      <c r="D138" s="12"/>
      <c r="E138" s="12"/>
      <c r="F138" s="12"/>
      <c r="G138" s="12"/>
      <c r="H138" s="12"/>
      <c r="I138" s="12"/>
      <c r="J138" s="12"/>
      <c r="K138" s="12"/>
      <c r="L138" s="12"/>
      <c r="M138" s="12"/>
      <c r="N138" s="12"/>
      <c r="O138" s="12"/>
      <c r="P138" s="12"/>
      <c r="Q138" s="12"/>
      <c r="R138" s="12"/>
      <c r="S138" s="12"/>
      <c r="T138" s="12"/>
      <c r="U138" s="12"/>
    </row>
    <row r="139" spans="2:21" ht="12.75">
      <c r="B139" s="12"/>
      <c r="C139" s="12"/>
      <c r="D139" s="12"/>
      <c r="E139" s="12"/>
      <c r="F139" s="12"/>
      <c r="G139" s="12"/>
      <c r="H139" s="12"/>
      <c r="I139" s="12"/>
      <c r="J139" s="12"/>
      <c r="K139" s="12"/>
      <c r="L139" s="12"/>
      <c r="M139" s="12"/>
      <c r="N139" s="12"/>
      <c r="O139" s="12"/>
      <c r="P139" s="12"/>
      <c r="Q139" s="12"/>
      <c r="R139" s="12"/>
      <c r="S139" s="12"/>
      <c r="T139" s="12"/>
      <c r="U139" s="12"/>
    </row>
    <row r="140" spans="2:21" ht="12.75">
      <c r="B140" s="12"/>
      <c r="C140" s="12"/>
      <c r="D140" s="12"/>
      <c r="E140" s="12"/>
      <c r="F140" s="12"/>
      <c r="G140" s="12"/>
      <c r="H140" s="12"/>
      <c r="I140" s="12"/>
      <c r="J140" s="12"/>
      <c r="K140" s="12"/>
      <c r="L140" s="12"/>
      <c r="M140" s="12"/>
      <c r="N140" s="12"/>
      <c r="O140" s="12"/>
      <c r="P140" s="12"/>
      <c r="Q140" s="12"/>
      <c r="R140" s="12"/>
      <c r="S140" s="12"/>
      <c r="T140" s="12"/>
      <c r="U140" s="12"/>
    </row>
    <row r="141" spans="2:21" ht="12.75">
      <c r="B141" s="12"/>
      <c r="C141" s="12"/>
      <c r="D141" s="12"/>
      <c r="E141" s="12"/>
      <c r="F141" s="12"/>
      <c r="G141" s="12"/>
      <c r="H141" s="12"/>
      <c r="I141" s="12"/>
      <c r="J141" s="12"/>
      <c r="K141" s="12"/>
      <c r="L141" s="12"/>
      <c r="M141" s="12"/>
      <c r="N141" s="12"/>
      <c r="O141" s="12"/>
      <c r="P141" s="12"/>
      <c r="Q141" s="12"/>
      <c r="R141" s="12"/>
      <c r="S141" s="12"/>
      <c r="T141" s="12"/>
      <c r="U141" s="12"/>
    </row>
    <row r="142" spans="2:21" ht="12.75">
      <c r="B142" s="12"/>
      <c r="C142" s="12"/>
      <c r="D142" s="12"/>
      <c r="E142" s="12"/>
      <c r="F142" s="12"/>
      <c r="G142" s="12"/>
      <c r="H142" s="12"/>
      <c r="I142" s="12"/>
      <c r="J142" s="12"/>
      <c r="K142" s="12"/>
      <c r="L142" s="12"/>
      <c r="M142" s="12"/>
      <c r="N142" s="12"/>
      <c r="O142" s="12"/>
      <c r="P142" s="12"/>
      <c r="Q142" s="12"/>
      <c r="R142" s="12"/>
      <c r="S142" s="12"/>
      <c r="T142" s="12"/>
      <c r="U142" s="12"/>
    </row>
    <row r="143" spans="2:21" ht="12.75">
      <c r="B143" s="12"/>
      <c r="C143" s="12"/>
      <c r="D143" s="12"/>
      <c r="E143" s="12"/>
      <c r="F143" s="12"/>
      <c r="G143" s="12"/>
      <c r="H143" s="12"/>
      <c r="I143" s="12"/>
      <c r="J143" s="12"/>
      <c r="K143" s="12"/>
      <c r="L143" s="12"/>
      <c r="M143" s="12"/>
      <c r="N143" s="12"/>
      <c r="O143" s="12"/>
      <c r="P143" s="12"/>
      <c r="Q143" s="12"/>
      <c r="R143" s="12"/>
      <c r="S143" s="12"/>
      <c r="T143" s="12"/>
      <c r="U143" s="12"/>
    </row>
    <row r="144" spans="2:21" ht="12.75">
      <c r="B144" s="12"/>
      <c r="C144" s="12"/>
      <c r="D144" s="12"/>
      <c r="E144" s="12"/>
      <c r="F144" s="12"/>
      <c r="G144" s="12"/>
      <c r="H144" s="12"/>
      <c r="I144" s="12"/>
      <c r="J144" s="12"/>
      <c r="K144" s="12"/>
      <c r="L144" s="12"/>
      <c r="M144" s="12"/>
      <c r="N144" s="12"/>
      <c r="O144" s="12"/>
      <c r="P144" s="12"/>
      <c r="Q144" s="12"/>
      <c r="R144" s="12"/>
      <c r="S144" s="12"/>
      <c r="T144" s="12"/>
      <c r="U144" s="12"/>
    </row>
    <row r="145" spans="2:21" ht="12.75">
      <c r="B145" s="12"/>
      <c r="C145" s="12"/>
      <c r="D145" s="12"/>
      <c r="E145" s="12"/>
      <c r="F145" s="12"/>
      <c r="G145" s="12"/>
      <c r="H145" s="12"/>
      <c r="I145" s="12"/>
      <c r="J145" s="12"/>
      <c r="K145" s="12"/>
      <c r="L145" s="12"/>
      <c r="M145" s="12"/>
      <c r="N145" s="12"/>
      <c r="O145" s="12"/>
      <c r="P145" s="12"/>
      <c r="Q145" s="12"/>
      <c r="R145" s="12"/>
      <c r="S145" s="12"/>
      <c r="T145" s="12"/>
      <c r="U145" s="12"/>
    </row>
    <row r="146" spans="2:21" ht="12.75">
      <c r="B146" s="12"/>
      <c r="C146" s="12"/>
      <c r="D146" s="12"/>
      <c r="E146" s="12"/>
      <c r="F146" s="12"/>
      <c r="G146" s="12"/>
      <c r="H146" s="12"/>
      <c r="I146" s="12"/>
      <c r="J146" s="12"/>
      <c r="K146" s="12"/>
      <c r="L146" s="12"/>
      <c r="M146" s="12"/>
      <c r="N146" s="12"/>
      <c r="O146" s="12"/>
      <c r="P146" s="12"/>
      <c r="Q146" s="12"/>
      <c r="R146" s="12"/>
      <c r="S146" s="12"/>
      <c r="T146" s="12"/>
      <c r="U146" s="12"/>
    </row>
    <row r="147" spans="2:21" ht="12.75">
      <c r="B147" s="12"/>
      <c r="C147" s="12"/>
      <c r="D147" s="12"/>
      <c r="E147" s="12"/>
      <c r="F147" s="12"/>
      <c r="G147" s="12"/>
      <c r="H147" s="12"/>
      <c r="I147" s="12"/>
      <c r="J147" s="12"/>
      <c r="K147" s="12"/>
      <c r="L147" s="12"/>
      <c r="M147" s="12"/>
      <c r="N147" s="12"/>
      <c r="O147" s="12"/>
      <c r="P147" s="12"/>
      <c r="Q147" s="12"/>
      <c r="R147" s="12"/>
      <c r="S147" s="12"/>
      <c r="T147" s="12"/>
      <c r="U147" s="12"/>
    </row>
    <row r="148" spans="2:21" ht="12.75">
      <c r="B148" s="12"/>
      <c r="C148" s="12"/>
      <c r="D148" s="12"/>
      <c r="E148" s="12"/>
      <c r="F148" s="12"/>
      <c r="G148" s="12"/>
      <c r="H148" s="12"/>
      <c r="I148" s="12"/>
      <c r="J148" s="12"/>
      <c r="K148" s="12"/>
      <c r="L148" s="12"/>
      <c r="M148" s="12"/>
      <c r="N148" s="12"/>
      <c r="O148" s="12"/>
      <c r="P148" s="12"/>
      <c r="Q148" s="12"/>
      <c r="R148" s="12"/>
      <c r="S148" s="12"/>
      <c r="T148" s="12"/>
      <c r="U148" s="12"/>
    </row>
    <row r="149" spans="2:21" ht="12.75">
      <c r="B149" s="12"/>
      <c r="C149" s="12"/>
      <c r="D149" s="12"/>
      <c r="E149" s="12"/>
      <c r="F149" s="12"/>
      <c r="G149" s="12"/>
      <c r="H149" s="12"/>
      <c r="I149" s="12"/>
      <c r="J149" s="12"/>
      <c r="K149" s="12"/>
      <c r="L149" s="12"/>
      <c r="M149" s="12"/>
      <c r="N149" s="12"/>
      <c r="O149" s="12"/>
      <c r="P149" s="12"/>
      <c r="Q149" s="12"/>
      <c r="R149" s="12"/>
      <c r="S149" s="12"/>
      <c r="T149" s="12"/>
      <c r="U149" s="12"/>
    </row>
    <row r="150" spans="2:21" ht="12.75">
      <c r="B150" s="12"/>
      <c r="C150" s="12"/>
      <c r="D150" s="12"/>
      <c r="E150" s="12"/>
      <c r="F150" s="12"/>
      <c r="G150" s="12"/>
      <c r="H150" s="12"/>
      <c r="I150" s="12"/>
      <c r="J150" s="12"/>
      <c r="K150" s="12"/>
      <c r="L150" s="12"/>
      <c r="M150" s="12"/>
      <c r="N150" s="12"/>
      <c r="O150" s="12"/>
      <c r="P150" s="12"/>
      <c r="Q150" s="12"/>
      <c r="R150" s="12"/>
      <c r="S150" s="12"/>
      <c r="T150" s="12"/>
      <c r="U150" s="12"/>
    </row>
    <row r="151" spans="2:21" ht="12.75">
      <c r="B151" s="12"/>
      <c r="C151" s="12"/>
      <c r="D151" s="12"/>
      <c r="E151" s="12"/>
      <c r="F151" s="12"/>
      <c r="G151" s="12"/>
      <c r="H151" s="12"/>
      <c r="I151" s="12"/>
      <c r="J151" s="12"/>
      <c r="K151" s="12"/>
      <c r="L151" s="12"/>
      <c r="M151" s="12"/>
      <c r="N151" s="12"/>
      <c r="O151" s="12"/>
      <c r="P151" s="12"/>
      <c r="Q151" s="12"/>
      <c r="R151" s="12"/>
      <c r="S151" s="12"/>
      <c r="T151" s="12"/>
      <c r="U151" s="12"/>
    </row>
    <row r="152" spans="2:21" ht="12.75">
      <c r="B152" s="12"/>
      <c r="C152" s="12"/>
      <c r="D152" s="12"/>
      <c r="E152" s="12"/>
      <c r="F152" s="12"/>
      <c r="G152" s="12"/>
      <c r="H152" s="12"/>
      <c r="I152" s="12"/>
      <c r="J152" s="12"/>
      <c r="K152" s="12"/>
      <c r="L152" s="12"/>
      <c r="M152" s="12"/>
      <c r="N152" s="12"/>
      <c r="O152" s="12"/>
      <c r="P152" s="12"/>
      <c r="Q152" s="12"/>
      <c r="R152" s="12"/>
      <c r="S152" s="12"/>
      <c r="T152" s="12"/>
      <c r="U152" s="12"/>
    </row>
    <row r="153" spans="2:21" ht="12.75">
      <c r="B153" s="12"/>
      <c r="C153" s="12"/>
      <c r="D153" s="12"/>
      <c r="E153" s="12"/>
      <c r="F153" s="12"/>
      <c r="G153" s="12"/>
      <c r="H153" s="12"/>
      <c r="I153" s="12"/>
      <c r="J153" s="12"/>
      <c r="K153" s="12"/>
      <c r="L153" s="12"/>
      <c r="M153" s="12"/>
      <c r="N153" s="12"/>
      <c r="O153" s="12"/>
      <c r="P153" s="12"/>
      <c r="Q153" s="12"/>
      <c r="R153" s="12"/>
      <c r="S153" s="12"/>
      <c r="T153" s="12"/>
      <c r="U153" s="12"/>
    </row>
    <row r="154" spans="2:21" ht="12.75">
      <c r="B154" s="12"/>
      <c r="C154" s="12"/>
      <c r="D154" s="12"/>
      <c r="E154" s="12"/>
      <c r="F154" s="12"/>
      <c r="G154" s="12"/>
      <c r="H154" s="12"/>
      <c r="I154" s="12"/>
      <c r="J154" s="12"/>
      <c r="K154" s="12"/>
      <c r="L154" s="12"/>
      <c r="M154" s="12"/>
      <c r="N154" s="12"/>
      <c r="O154" s="12"/>
      <c r="P154" s="12"/>
      <c r="Q154" s="12"/>
      <c r="R154" s="12"/>
      <c r="S154" s="12"/>
      <c r="T154" s="12"/>
      <c r="U154" s="12"/>
    </row>
    <row r="155" spans="2:21" ht="12.75">
      <c r="B155" s="12"/>
      <c r="C155" s="12"/>
      <c r="D155" s="12"/>
      <c r="E155" s="12"/>
      <c r="F155" s="12"/>
      <c r="G155" s="12"/>
      <c r="H155" s="12"/>
      <c r="I155" s="12"/>
      <c r="J155" s="12"/>
      <c r="K155" s="12"/>
      <c r="L155" s="12"/>
      <c r="M155" s="12"/>
      <c r="N155" s="12"/>
      <c r="O155" s="12"/>
      <c r="P155" s="12"/>
      <c r="Q155" s="12"/>
      <c r="R155" s="12"/>
      <c r="S155" s="12"/>
      <c r="T155" s="12"/>
      <c r="U155" s="12"/>
    </row>
    <row r="156" spans="2:21" ht="12.75">
      <c r="B156" s="12"/>
      <c r="C156" s="12"/>
      <c r="D156" s="12"/>
      <c r="E156" s="12"/>
      <c r="F156" s="12"/>
      <c r="G156" s="12"/>
      <c r="H156" s="12"/>
      <c r="I156" s="12"/>
      <c r="J156" s="12"/>
      <c r="K156" s="12"/>
      <c r="L156" s="12"/>
      <c r="M156" s="12"/>
      <c r="N156" s="12"/>
      <c r="O156" s="12"/>
      <c r="P156" s="12"/>
      <c r="Q156" s="12"/>
      <c r="R156" s="12"/>
      <c r="S156" s="12"/>
      <c r="T156" s="12"/>
      <c r="U156" s="12"/>
    </row>
    <row r="157" spans="2:21" ht="12.75">
      <c r="B157" s="12"/>
      <c r="C157" s="12"/>
      <c r="D157" s="12"/>
      <c r="E157" s="12"/>
      <c r="F157" s="12"/>
      <c r="G157" s="12"/>
      <c r="H157" s="12"/>
      <c r="I157" s="12"/>
      <c r="J157" s="12"/>
      <c r="K157" s="12"/>
      <c r="L157" s="12"/>
      <c r="M157" s="12"/>
      <c r="N157" s="12"/>
      <c r="O157" s="12"/>
      <c r="P157" s="12"/>
      <c r="Q157" s="12"/>
      <c r="R157" s="12"/>
      <c r="S157" s="12"/>
      <c r="T157" s="12"/>
      <c r="U157" s="12"/>
    </row>
    <row r="158" spans="2:21" ht="12.75">
      <c r="B158" s="12"/>
      <c r="C158" s="12"/>
      <c r="D158" s="12"/>
      <c r="E158" s="12"/>
      <c r="F158" s="12"/>
      <c r="G158" s="12"/>
      <c r="H158" s="12"/>
      <c r="I158" s="12"/>
      <c r="J158" s="12"/>
      <c r="K158" s="12"/>
      <c r="L158" s="12"/>
      <c r="M158" s="12"/>
      <c r="N158" s="12"/>
      <c r="O158" s="12"/>
      <c r="P158" s="12"/>
      <c r="Q158" s="12"/>
      <c r="R158" s="12"/>
      <c r="S158" s="12"/>
      <c r="T158" s="12"/>
      <c r="U158" s="12"/>
    </row>
    <row r="159" spans="2:21" ht="12.75">
      <c r="B159" s="12"/>
      <c r="C159" s="12"/>
      <c r="D159" s="12"/>
      <c r="E159" s="12"/>
      <c r="F159" s="12"/>
      <c r="G159" s="12"/>
      <c r="H159" s="12"/>
      <c r="I159" s="12"/>
      <c r="J159" s="12"/>
      <c r="K159" s="12"/>
      <c r="L159" s="12"/>
      <c r="M159" s="12"/>
      <c r="N159" s="12"/>
      <c r="O159" s="12"/>
      <c r="P159" s="12"/>
      <c r="Q159" s="12"/>
      <c r="R159" s="12"/>
      <c r="S159" s="12"/>
      <c r="T159" s="12"/>
      <c r="U159" s="12"/>
    </row>
    <row r="160" spans="2:21" ht="12.75">
      <c r="B160" s="12"/>
      <c r="C160" s="12"/>
      <c r="D160" s="12"/>
      <c r="E160" s="12"/>
      <c r="F160" s="12"/>
      <c r="G160" s="12"/>
      <c r="H160" s="12"/>
      <c r="I160" s="12"/>
      <c r="J160" s="12"/>
      <c r="K160" s="12"/>
      <c r="L160" s="12"/>
      <c r="M160" s="12"/>
      <c r="N160" s="12"/>
      <c r="O160" s="12"/>
      <c r="P160" s="12"/>
      <c r="Q160" s="12"/>
      <c r="R160" s="12"/>
      <c r="S160" s="12"/>
      <c r="T160" s="12"/>
      <c r="U160" s="12"/>
    </row>
    <row r="161" spans="2:21" ht="12.75">
      <c r="B161" s="12"/>
      <c r="C161" s="12"/>
      <c r="D161" s="12"/>
      <c r="E161" s="12"/>
      <c r="F161" s="12"/>
      <c r="G161" s="12"/>
      <c r="H161" s="12"/>
      <c r="I161" s="12"/>
      <c r="J161" s="12"/>
      <c r="K161" s="12"/>
      <c r="L161" s="12"/>
      <c r="M161" s="12"/>
      <c r="N161" s="12"/>
      <c r="O161" s="12"/>
      <c r="P161" s="12"/>
      <c r="Q161" s="12"/>
      <c r="R161" s="12"/>
      <c r="S161" s="12"/>
      <c r="T161" s="12"/>
      <c r="U161" s="12"/>
    </row>
    <row r="162" spans="2:21" ht="12.75">
      <c r="B162" s="12"/>
      <c r="C162" s="12"/>
      <c r="D162" s="12"/>
      <c r="E162" s="12"/>
      <c r="F162" s="12"/>
      <c r="G162" s="12"/>
      <c r="H162" s="12"/>
      <c r="I162" s="12"/>
      <c r="J162" s="12"/>
      <c r="K162" s="12"/>
      <c r="L162" s="12"/>
      <c r="M162" s="12"/>
      <c r="N162" s="12"/>
      <c r="O162" s="12"/>
      <c r="P162" s="12"/>
      <c r="Q162" s="12"/>
      <c r="R162" s="12"/>
      <c r="S162" s="12"/>
      <c r="T162" s="12"/>
      <c r="U162" s="12"/>
    </row>
    <row r="163" spans="2:21" ht="12.75">
      <c r="B163" s="12"/>
      <c r="C163" s="12"/>
      <c r="D163" s="12"/>
      <c r="E163" s="12"/>
      <c r="F163" s="12"/>
      <c r="G163" s="12"/>
      <c r="H163" s="12"/>
      <c r="I163" s="12"/>
      <c r="J163" s="12"/>
      <c r="K163" s="12"/>
      <c r="L163" s="12"/>
      <c r="M163" s="12"/>
      <c r="N163" s="12"/>
      <c r="O163" s="12"/>
      <c r="P163" s="12"/>
      <c r="Q163" s="12"/>
      <c r="R163" s="12"/>
      <c r="S163" s="12"/>
      <c r="T163" s="12"/>
      <c r="U163" s="12"/>
    </row>
    <row r="164" spans="2:21" ht="12.75">
      <c r="B164" s="12"/>
      <c r="C164" s="12"/>
      <c r="D164" s="12"/>
      <c r="E164" s="12"/>
      <c r="F164" s="12"/>
      <c r="G164" s="12"/>
      <c r="H164" s="12"/>
      <c r="I164" s="12"/>
      <c r="J164" s="12"/>
      <c r="K164" s="12"/>
      <c r="L164" s="12"/>
      <c r="M164" s="12"/>
      <c r="N164" s="12"/>
      <c r="O164" s="12"/>
      <c r="P164" s="12"/>
      <c r="Q164" s="12"/>
      <c r="R164" s="12"/>
      <c r="S164" s="12"/>
      <c r="T164" s="12"/>
      <c r="U164" s="12"/>
    </row>
    <row r="165" spans="2:21" ht="12.75">
      <c r="B165" s="12"/>
      <c r="C165" s="12"/>
      <c r="D165" s="12"/>
      <c r="E165" s="12"/>
      <c r="F165" s="12"/>
      <c r="G165" s="12"/>
      <c r="H165" s="12"/>
      <c r="I165" s="12"/>
      <c r="J165" s="12"/>
      <c r="K165" s="12"/>
      <c r="L165" s="12"/>
      <c r="M165" s="12"/>
      <c r="N165" s="12"/>
      <c r="O165" s="12"/>
      <c r="P165" s="12"/>
      <c r="Q165" s="12"/>
      <c r="R165" s="12"/>
      <c r="S165" s="12"/>
      <c r="T165" s="12"/>
      <c r="U165" s="12"/>
    </row>
    <row r="166" spans="2:21" ht="12.75">
      <c r="B166" s="12"/>
      <c r="C166" s="12"/>
      <c r="D166" s="12"/>
      <c r="E166" s="12"/>
      <c r="F166" s="12"/>
      <c r="G166" s="12"/>
      <c r="H166" s="12"/>
      <c r="I166" s="12"/>
      <c r="J166" s="12"/>
      <c r="K166" s="12"/>
      <c r="L166" s="12"/>
      <c r="M166" s="12"/>
      <c r="N166" s="12"/>
      <c r="O166" s="12"/>
      <c r="P166" s="12"/>
      <c r="Q166" s="12"/>
      <c r="R166" s="12"/>
      <c r="S166" s="12"/>
      <c r="T166" s="12"/>
      <c r="U166" s="12"/>
    </row>
    <row r="167" spans="2:21" ht="12.75">
      <c r="B167" s="12"/>
      <c r="C167" s="12"/>
      <c r="D167" s="12"/>
      <c r="E167" s="12"/>
      <c r="F167" s="12"/>
      <c r="G167" s="12"/>
      <c r="H167" s="12"/>
      <c r="I167" s="12"/>
      <c r="J167" s="12"/>
      <c r="K167" s="12"/>
      <c r="L167" s="12"/>
      <c r="M167" s="12"/>
      <c r="N167" s="12"/>
      <c r="O167" s="12"/>
      <c r="P167" s="12"/>
      <c r="Q167" s="12"/>
      <c r="R167" s="12"/>
      <c r="S167" s="12"/>
      <c r="T167" s="12"/>
      <c r="U167" s="12"/>
    </row>
    <row r="168" spans="2:21" ht="12.75">
      <c r="B168" s="12"/>
      <c r="C168" s="12"/>
      <c r="D168" s="12"/>
      <c r="E168" s="12"/>
      <c r="F168" s="12"/>
      <c r="G168" s="12"/>
      <c r="H168" s="12"/>
      <c r="I168" s="12"/>
      <c r="J168" s="12"/>
      <c r="K168" s="12"/>
      <c r="L168" s="12"/>
      <c r="M168" s="12"/>
      <c r="N168" s="12"/>
      <c r="O168" s="12"/>
      <c r="P168" s="12"/>
      <c r="Q168" s="12"/>
      <c r="R168" s="12"/>
      <c r="S168" s="12"/>
      <c r="T168" s="12"/>
      <c r="U168" s="12"/>
    </row>
    <row r="169" spans="2:21" ht="12.75">
      <c r="B169" s="12"/>
      <c r="C169" s="12"/>
      <c r="D169" s="12"/>
      <c r="E169" s="12"/>
      <c r="F169" s="12"/>
      <c r="G169" s="12"/>
      <c r="H169" s="12"/>
      <c r="I169" s="12"/>
      <c r="J169" s="12"/>
      <c r="K169" s="12"/>
      <c r="L169" s="12"/>
      <c r="M169" s="12"/>
      <c r="N169" s="12"/>
      <c r="O169" s="12"/>
      <c r="P169" s="12"/>
      <c r="Q169" s="12"/>
      <c r="R169" s="12"/>
      <c r="S169" s="12"/>
      <c r="T169" s="12"/>
      <c r="U169" s="12"/>
    </row>
    <row r="170" spans="2:21" ht="12.75">
      <c r="B170" s="12"/>
      <c r="C170" s="12"/>
      <c r="D170" s="12"/>
      <c r="E170" s="12"/>
      <c r="F170" s="12"/>
      <c r="G170" s="12"/>
      <c r="H170" s="12"/>
      <c r="I170" s="12"/>
      <c r="J170" s="12"/>
      <c r="K170" s="12"/>
      <c r="L170" s="12"/>
      <c r="M170" s="12"/>
      <c r="N170" s="12"/>
      <c r="O170" s="12"/>
      <c r="P170" s="12"/>
      <c r="Q170" s="12"/>
      <c r="R170" s="12"/>
      <c r="S170" s="12"/>
      <c r="T170" s="12"/>
      <c r="U170" s="12"/>
    </row>
    <row r="171" spans="2:21" ht="12.75">
      <c r="B171" s="12"/>
      <c r="C171" s="12"/>
      <c r="D171" s="12"/>
      <c r="E171" s="12"/>
      <c r="F171" s="12"/>
      <c r="G171" s="12"/>
      <c r="H171" s="12"/>
      <c r="I171" s="12"/>
      <c r="J171" s="12"/>
      <c r="K171" s="12"/>
      <c r="L171" s="12"/>
      <c r="M171" s="12"/>
      <c r="N171" s="12"/>
      <c r="O171" s="12"/>
      <c r="P171" s="12"/>
      <c r="Q171" s="12"/>
      <c r="R171" s="12"/>
      <c r="S171" s="12"/>
      <c r="T171" s="12"/>
      <c r="U171" s="12"/>
    </row>
    <row r="172" spans="2:21" ht="12.75">
      <c r="B172" s="12"/>
      <c r="C172" s="12"/>
      <c r="D172" s="12"/>
      <c r="E172" s="12"/>
      <c r="F172" s="12"/>
      <c r="G172" s="12"/>
      <c r="H172" s="12"/>
      <c r="I172" s="12"/>
      <c r="J172" s="12"/>
      <c r="K172" s="12"/>
      <c r="L172" s="12"/>
      <c r="M172" s="12"/>
      <c r="N172" s="12"/>
      <c r="O172" s="12"/>
      <c r="P172" s="12"/>
      <c r="Q172" s="12"/>
      <c r="R172" s="12"/>
      <c r="S172" s="12"/>
      <c r="T172" s="12"/>
      <c r="U172" s="12"/>
    </row>
    <row r="173" spans="2:21" ht="12.75">
      <c r="B173" s="12"/>
      <c r="C173" s="12"/>
      <c r="D173" s="12"/>
      <c r="E173" s="12"/>
      <c r="F173" s="12"/>
      <c r="G173" s="12"/>
      <c r="H173" s="12"/>
      <c r="I173" s="12"/>
      <c r="J173" s="12"/>
      <c r="K173" s="12"/>
      <c r="L173" s="12"/>
      <c r="M173" s="12"/>
      <c r="N173" s="12"/>
      <c r="O173" s="12"/>
      <c r="P173" s="12"/>
      <c r="Q173" s="12"/>
      <c r="R173" s="12"/>
      <c r="S173" s="12"/>
      <c r="T173" s="12"/>
      <c r="U173" s="12"/>
    </row>
    <row r="174" spans="2:21" ht="12.75">
      <c r="B174" s="12"/>
      <c r="C174" s="12"/>
      <c r="D174" s="12"/>
      <c r="E174" s="12"/>
      <c r="F174" s="12"/>
      <c r="G174" s="12"/>
      <c r="H174" s="12"/>
      <c r="I174" s="12"/>
      <c r="J174" s="12"/>
      <c r="K174" s="12"/>
      <c r="L174" s="12"/>
      <c r="M174" s="12"/>
      <c r="N174" s="12"/>
      <c r="O174" s="12"/>
      <c r="P174" s="12"/>
      <c r="Q174" s="12"/>
      <c r="R174" s="12"/>
      <c r="S174" s="12"/>
      <c r="T174" s="12"/>
      <c r="U174" s="12"/>
    </row>
    <row r="175" spans="2:21" ht="12.75">
      <c r="B175" s="12"/>
      <c r="C175" s="12"/>
      <c r="D175" s="12"/>
      <c r="E175" s="12"/>
      <c r="F175" s="12"/>
      <c r="G175" s="12"/>
      <c r="H175" s="12"/>
      <c r="I175" s="12"/>
      <c r="J175" s="12"/>
      <c r="K175" s="12"/>
      <c r="L175" s="12"/>
      <c r="M175" s="12"/>
      <c r="N175" s="12"/>
      <c r="O175" s="12"/>
      <c r="P175" s="12"/>
      <c r="Q175" s="12"/>
      <c r="R175" s="12"/>
      <c r="S175" s="12"/>
      <c r="T175" s="12"/>
      <c r="U175" s="12"/>
    </row>
    <row r="176" spans="2:21" ht="12.75">
      <c r="B176" s="12"/>
      <c r="C176" s="12"/>
      <c r="D176" s="12"/>
      <c r="E176" s="12"/>
      <c r="F176" s="12"/>
      <c r="G176" s="12"/>
      <c r="H176" s="12"/>
      <c r="I176" s="12"/>
      <c r="J176" s="12"/>
      <c r="K176" s="12"/>
      <c r="L176" s="12"/>
      <c r="M176" s="12"/>
      <c r="N176" s="12"/>
      <c r="O176" s="12"/>
      <c r="P176" s="12"/>
      <c r="Q176" s="12"/>
      <c r="R176" s="12"/>
      <c r="S176" s="12"/>
      <c r="T176" s="12"/>
      <c r="U176" s="12"/>
    </row>
    <row r="177" spans="2:21" ht="12.75">
      <c r="B177" s="12"/>
      <c r="C177" s="12"/>
      <c r="D177" s="12"/>
      <c r="E177" s="12"/>
      <c r="F177" s="12"/>
      <c r="G177" s="12"/>
      <c r="H177" s="12"/>
      <c r="I177" s="12"/>
      <c r="J177" s="12"/>
      <c r="K177" s="12"/>
      <c r="L177" s="12"/>
      <c r="M177" s="12"/>
      <c r="N177" s="12"/>
      <c r="O177" s="12"/>
      <c r="P177" s="12"/>
      <c r="Q177" s="12"/>
      <c r="R177" s="12"/>
      <c r="S177" s="12"/>
      <c r="T177" s="12"/>
      <c r="U177" s="12"/>
    </row>
    <row r="178" spans="2:21" ht="12.75">
      <c r="B178" s="12"/>
      <c r="C178" s="12"/>
      <c r="D178" s="12"/>
      <c r="E178" s="12"/>
      <c r="F178" s="12"/>
      <c r="G178" s="12"/>
      <c r="H178" s="12"/>
      <c r="I178" s="12"/>
      <c r="J178" s="12"/>
      <c r="K178" s="12"/>
      <c r="L178" s="12"/>
      <c r="M178" s="12"/>
      <c r="N178" s="12"/>
      <c r="O178" s="12"/>
      <c r="P178" s="12"/>
      <c r="Q178" s="12"/>
      <c r="R178" s="12"/>
      <c r="S178" s="12"/>
      <c r="T178" s="12"/>
      <c r="U178" s="12"/>
    </row>
    <row r="179" spans="2:21" ht="12.75">
      <c r="B179" s="12"/>
      <c r="C179" s="12"/>
      <c r="D179" s="12"/>
      <c r="E179" s="12"/>
      <c r="F179" s="12"/>
      <c r="G179" s="12"/>
      <c r="H179" s="12"/>
      <c r="I179" s="12"/>
      <c r="J179" s="12"/>
      <c r="K179" s="12"/>
      <c r="L179" s="12"/>
      <c r="M179" s="12"/>
      <c r="N179" s="12"/>
      <c r="O179" s="12"/>
      <c r="P179" s="12"/>
      <c r="Q179" s="12"/>
      <c r="R179" s="12"/>
      <c r="S179" s="12"/>
      <c r="T179" s="12"/>
      <c r="U179" s="12"/>
    </row>
    <row r="180" spans="2:21" ht="12.75">
      <c r="B180" s="12"/>
      <c r="C180" s="12"/>
      <c r="D180" s="12"/>
      <c r="E180" s="12"/>
      <c r="F180" s="12"/>
      <c r="G180" s="12"/>
      <c r="H180" s="12"/>
      <c r="I180" s="12"/>
      <c r="J180" s="12"/>
      <c r="K180" s="12"/>
      <c r="L180" s="12"/>
      <c r="M180" s="12"/>
      <c r="N180" s="12"/>
      <c r="O180" s="12"/>
      <c r="P180" s="12"/>
      <c r="Q180" s="12"/>
      <c r="R180" s="12"/>
      <c r="S180" s="12"/>
      <c r="T180" s="12"/>
      <c r="U180" s="12"/>
    </row>
    <row r="181" spans="2:21" ht="12.75">
      <c r="B181" s="12"/>
      <c r="C181" s="12"/>
      <c r="D181" s="12"/>
      <c r="E181" s="12"/>
      <c r="F181" s="12"/>
      <c r="G181" s="12"/>
      <c r="H181" s="12"/>
      <c r="I181" s="12"/>
      <c r="J181" s="12"/>
      <c r="K181" s="12"/>
      <c r="L181" s="12"/>
      <c r="M181" s="12"/>
      <c r="N181" s="12"/>
      <c r="O181" s="12"/>
      <c r="P181" s="12"/>
      <c r="Q181" s="12"/>
      <c r="R181" s="12"/>
      <c r="S181" s="12"/>
      <c r="T181" s="12"/>
      <c r="U181" s="12"/>
    </row>
    <row r="182" spans="2:21" ht="12.75">
      <c r="B182" s="12"/>
      <c r="C182" s="12"/>
      <c r="D182" s="12"/>
      <c r="E182" s="12"/>
      <c r="F182" s="12"/>
      <c r="G182" s="12"/>
      <c r="H182" s="12"/>
      <c r="I182" s="12"/>
      <c r="J182" s="12"/>
      <c r="K182" s="12"/>
      <c r="L182" s="12"/>
      <c r="M182" s="12"/>
      <c r="N182" s="12"/>
      <c r="O182" s="12"/>
      <c r="P182" s="12"/>
      <c r="Q182" s="12"/>
      <c r="R182" s="12"/>
      <c r="S182" s="12"/>
      <c r="T182" s="12"/>
      <c r="U182" s="12"/>
    </row>
    <row r="183" spans="2:21" ht="12.75">
      <c r="B183" s="12"/>
      <c r="C183" s="12"/>
      <c r="D183" s="12"/>
      <c r="E183" s="12"/>
      <c r="F183" s="12"/>
      <c r="G183" s="12"/>
      <c r="H183" s="12"/>
      <c r="I183" s="12"/>
      <c r="J183" s="12"/>
      <c r="K183" s="12"/>
      <c r="L183" s="12"/>
      <c r="M183" s="12"/>
      <c r="N183" s="12"/>
      <c r="O183" s="12"/>
      <c r="P183" s="12"/>
      <c r="Q183" s="12"/>
      <c r="R183" s="12"/>
      <c r="S183" s="12"/>
      <c r="T183" s="12"/>
      <c r="U183" s="12"/>
    </row>
    <row r="184" spans="2:21" ht="12.75">
      <c r="B184" s="12"/>
      <c r="C184" s="12"/>
      <c r="D184" s="12"/>
      <c r="E184" s="12"/>
      <c r="F184" s="12"/>
      <c r="G184" s="12"/>
      <c r="H184" s="12"/>
      <c r="I184" s="12"/>
      <c r="J184" s="12"/>
      <c r="K184" s="12"/>
      <c r="L184" s="12"/>
      <c r="M184" s="12"/>
      <c r="N184" s="12"/>
      <c r="O184" s="12"/>
      <c r="P184" s="12"/>
      <c r="Q184" s="12"/>
      <c r="R184" s="12"/>
      <c r="S184" s="12"/>
      <c r="T184" s="12"/>
      <c r="U184" s="12"/>
    </row>
    <row r="185" spans="2:21" ht="12.75">
      <c r="B185" s="12"/>
      <c r="C185" s="12"/>
      <c r="D185" s="12"/>
      <c r="E185" s="12"/>
      <c r="F185" s="12"/>
      <c r="G185" s="12"/>
      <c r="H185" s="12"/>
      <c r="I185" s="12"/>
      <c r="J185" s="12"/>
      <c r="K185" s="12"/>
      <c r="L185" s="12"/>
      <c r="M185" s="12"/>
      <c r="N185" s="12"/>
      <c r="O185" s="12"/>
      <c r="P185" s="12"/>
      <c r="Q185" s="12"/>
      <c r="R185" s="12"/>
      <c r="S185" s="12"/>
      <c r="T185" s="12"/>
      <c r="U185" s="12"/>
    </row>
    <row r="186" spans="2:21" ht="12.75">
      <c r="B186" s="12"/>
      <c r="C186" s="12"/>
      <c r="D186" s="12"/>
      <c r="E186" s="12"/>
      <c r="F186" s="12"/>
      <c r="G186" s="12"/>
      <c r="H186" s="12"/>
      <c r="I186" s="12"/>
      <c r="J186" s="12"/>
      <c r="K186" s="12"/>
      <c r="L186" s="12"/>
      <c r="M186" s="12"/>
      <c r="N186" s="12"/>
      <c r="O186" s="12"/>
      <c r="P186" s="12"/>
      <c r="Q186" s="12"/>
      <c r="R186" s="12"/>
      <c r="S186" s="12"/>
      <c r="T186" s="12"/>
      <c r="U186" s="12"/>
    </row>
    <row r="187" spans="2:21" ht="12.75">
      <c r="B187" s="12"/>
      <c r="C187" s="12"/>
      <c r="D187" s="12"/>
      <c r="E187" s="12"/>
      <c r="F187" s="12"/>
      <c r="G187" s="12"/>
      <c r="H187" s="12"/>
      <c r="I187" s="12"/>
      <c r="J187" s="12"/>
      <c r="K187" s="12"/>
      <c r="L187" s="12"/>
      <c r="M187" s="12"/>
      <c r="N187" s="12"/>
      <c r="O187" s="12"/>
      <c r="P187" s="12"/>
      <c r="Q187" s="12"/>
      <c r="R187" s="12"/>
      <c r="S187" s="12"/>
      <c r="T187" s="12"/>
      <c r="U187" s="12"/>
    </row>
    <row r="188" spans="2:21" ht="12.75">
      <c r="B188" s="12"/>
      <c r="C188" s="12"/>
      <c r="D188" s="12"/>
      <c r="E188" s="12"/>
      <c r="F188" s="12"/>
      <c r="G188" s="12"/>
      <c r="H188" s="12"/>
      <c r="I188" s="12"/>
      <c r="J188" s="12"/>
      <c r="K188" s="12"/>
      <c r="L188" s="12"/>
      <c r="M188" s="12"/>
      <c r="N188" s="12"/>
      <c r="O188" s="12"/>
      <c r="P188" s="12"/>
      <c r="Q188" s="12"/>
      <c r="R188" s="12"/>
      <c r="S188" s="12"/>
      <c r="T188" s="12"/>
      <c r="U188" s="12"/>
    </row>
    <row r="189" spans="2:21" ht="12.75">
      <c r="B189" s="12"/>
      <c r="C189" s="12"/>
      <c r="D189" s="12"/>
      <c r="E189" s="12"/>
      <c r="F189" s="12"/>
      <c r="G189" s="12"/>
      <c r="H189" s="12"/>
      <c r="I189" s="12"/>
      <c r="J189" s="12"/>
      <c r="K189" s="12"/>
      <c r="L189" s="12"/>
      <c r="M189" s="12"/>
      <c r="N189" s="12"/>
      <c r="O189" s="12"/>
      <c r="P189" s="12"/>
      <c r="Q189" s="12"/>
      <c r="R189" s="12"/>
      <c r="S189" s="12"/>
      <c r="T189" s="12"/>
      <c r="U189" s="12"/>
    </row>
    <row r="190" spans="2:21" ht="12.75">
      <c r="B190" s="12"/>
      <c r="C190" s="12"/>
      <c r="D190" s="12"/>
      <c r="E190" s="12"/>
      <c r="F190" s="12"/>
      <c r="G190" s="12"/>
      <c r="H190" s="12"/>
      <c r="I190" s="12"/>
      <c r="J190" s="12"/>
      <c r="K190" s="12"/>
      <c r="L190" s="12"/>
      <c r="M190" s="12"/>
      <c r="N190" s="12"/>
      <c r="O190" s="12"/>
      <c r="P190" s="12"/>
      <c r="Q190" s="12"/>
      <c r="R190" s="12"/>
      <c r="S190" s="12"/>
      <c r="T190" s="12"/>
      <c r="U190" s="12"/>
    </row>
    <row r="191" spans="2:21" ht="12.75">
      <c r="B191" s="12"/>
      <c r="C191" s="12"/>
      <c r="D191" s="12"/>
      <c r="E191" s="12"/>
      <c r="F191" s="12"/>
      <c r="G191" s="12"/>
      <c r="H191" s="12"/>
      <c r="I191" s="12"/>
      <c r="J191" s="12"/>
      <c r="K191" s="12"/>
      <c r="L191" s="12"/>
      <c r="M191" s="12"/>
      <c r="N191" s="12"/>
      <c r="O191" s="12"/>
      <c r="P191" s="12"/>
      <c r="Q191" s="12"/>
      <c r="R191" s="12"/>
      <c r="S191" s="12"/>
      <c r="T191" s="12"/>
      <c r="U191" s="12"/>
    </row>
    <row r="192" spans="2:21" ht="12.75">
      <c r="B192" s="12"/>
      <c r="C192" s="12"/>
      <c r="D192" s="12"/>
      <c r="E192" s="12"/>
      <c r="F192" s="12"/>
      <c r="G192" s="12"/>
      <c r="H192" s="12"/>
      <c r="I192" s="12"/>
      <c r="J192" s="12"/>
      <c r="K192" s="12"/>
      <c r="L192" s="12"/>
      <c r="M192" s="12"/>
      <c r="N192" s="12"/>
      <c r="O192" s="12"/>
      <c r="P192" s="12"/>
      <c r="Q192" s="12"/>
      <c r="R192" s="12"/>
      <c r="S192" s="12"/>
      <c r="T192" s="12"/>
      <c r="U192" s="12"/>
    </row>
    <row r="193" spans="2:21" ht="12.75">
      <c r="B193" s="12"/>
      <c r="C193" s="12"/>
      <c r="D193" s="12"/>
      <c r="E193" s="12"/>
      <c r="F193" s="12"/>
      <c r="G193" s="12"/>
      <c r="H193" s="12"/>
      <c r="I193" s="12"/>
      <c r="J193" s="12"/>
      <c r="K193" s="12"/>
      <c r="L193" s="12"/>
      <c r="M193" s="12"/>
      <c r="N193" s="12"/>
      <c r="O193" s="12"/>
      <c r="P193" s="12"/>
      <c r="Q193" s="12"/>
      <c r="R193" s="12"/>
      <c r="S193" s="12"/>
      <c r="T193" s="12"/>
      <c r="U193" s="12"/>
    </row>
    <row r="194" spans="2:21" ht="12.75">
      <c r="B194" s="12"/>
      <c r="C194" s="12"/>
      <c r="D194" s="12"/>
      <c r="E194" s="12"/>
      <c r="F194" s="12"/>
      <c r="G194" s="12"/>
      <c r="H194" s="12"/>
      <c r="I194" s="12"/>
      <c r="J194" s="12"/>
      <c r="K194" s="12"/>
      <c r="L194" s="12"/>
      <c r="M194" s="12"/>
      <c r="N194" s="12"/>
      <c r="O194" s="12"/>
      <c r="P194" s="12"/>
      <c r="Q194" s="12"/>
      <c r="R194" s="12"/>
      <c r="S194" s="12"/>
      <c r="T194" s="12"/>
      <c r="U194" s="12"/>
    </row>
    <row r="195" spans="2:21" ht="12.75">
      <c r="B195" s="12"/>
      <c r="C195" s="12"/>
      <c r="D195" s="12"/>
      <c r="E195" s="12"/>
      <c r="F195" s="12"/>
      <c r="G195" s="12"/>
      <c r="H195" s="12"/>
      <c r="I195" s="12"/>
      <c r="J195" s="12"/>
      <c r="K195" s="12"/>
      <c r="L195" s="12"/>
      <c r="M195" s="12"/>
      <c r="N195" s="12"/>
      <c r="O195" s="12"/>
      <c r="P195" s="12"/>
      <c r="Q195" s="12"/>
      <c r="R195" s="12"/>
      <c r="S195" s="12"/>
      <c r="T195" s="12"/>
      <c r="U195" s="12"/>
    </row>
    <row r="196" spans="2:21" ht="12.75">
      <c r="B196" s="12"/>
      <c r="C196" s="12"/>
      <c r="D196" s="12"/>
      <c r="E196" s="12"/>
      <c r="F196" s="12"/>
      <c r="G196" s="12"/>
      <c r="H196" s="12"/>
      <c r="I196" s="12"/>
      <c r="J196" s="12"/>
      <c r="K196" s="12"/>
      <c r="L196" s="12"/>
      <c r="M196" s="12"/>
      <c r="N196" s="12"/>
      <c r="O196" s="12"/>
      <c r="P196" s="12"/>
      <c r="Q196" s="12"/>
      <c r="R196" s="12"/>
      <c r="S196" s="12"/>
      <c r="T196" s="12"/>
      <c r="U196" s="12"/>
    </row>
    <row r="197" spans="2:21" ht="12.75">
      <c r="B197" s="12"/>
      <c r="C197" s="12"/>
      <c r="D197" s="12"/>
      <c r="E197" s="12"/>
      <c r="F197" s="12"/>
      <c r="G197" s="12"/>
      <c r="H197" s="12"/>
      <c r="I197" s="12"/>
      <c r="J197" s="12"/>
      <c r="K197" s="12"/>
      <c r="L197" s="12"/>
      <c r="M197" s="12"/>
      <c r="N197" s="12"/>
      <c r="O197" s="12"/>
      <c r="P197" s="12"/>
      <c r="Q197" s="12"/>
      <c r="R197" s="12"/>
      <c r="S197" s="12"/>
      <c r="T197" s="12"/>
      <c r="U197" s="12"/>
    </row>
    <row r="198" spans="2:21" ht="12.75">
      <c r="B198" s="12"/>
      <c r="C198" s="12"/>
      <c r="D198" s="12"/>
      <c r="E198" s="12"/>
      <c r="F198" s="12"/>
      <c r="G198" s="12"/>
      <c r="H198" s="12"/>
      <c r="I198" s="12"/>
      <c r="J198" s="12"/>
      <c r="K198" s="12"/>
      <c r="L198" s="12"/>
      <c r="M198" s="12"/>
      <c r="N198" s="12"/>
      <c r="O198" s="12"/>
      <c r="P198" s="12"/>
      <c r="Q198" s="12"/>
      <c r="R198" s="12"/>
      <c r="S198" s="12"/>
      <c r="T198" s="12"/>
      <c r="U198" s="12"/>
    </row>
    <row r="199" spans="2:21" ht="12.75">
      <c r="B199" s="12"/>
      <c r="C199" s="12"/>
      <c r="D199" s="12"/>
      <c r="E199" s="12"/>
      <c r="F199" s="12"/>
      <c r="G199" s="12"/>
      <c r="H199" s="12"/>
      <c r="I199" s="12"/>
      <c r="J199" s="12"/>
      <c r="K199" s="12"/>
      <c r="L199" s="12"/>
      <c r="M199" s="12"/>
      <c r="N199" s="12"/>
      <c r="O199" s="12"/>
      <c r="P199" s="12"/>
      <c r="Q199" s="12"/>
      <c r="R199" s="12"/>
      <c r="S199" s="12"/>
      <c r="T199" s="12"/>
      <c r="U199" s="12"/>
    </row>
    <row r="200" spans="2:21" ht="12.75">
      <c r="B200" s="12"/>
      <c r="C200" s="12"/>
      <c r="D200" s="12"/>
      <c r="E200" s="12"/>
      <c r="F200" s="12"/>
      <c r="G200" s="12"/>
      <c r="H200" s="12"/>
      <c r="I200" s="12"/>
      <c r="J200" s="12"/>
      <c r="K200" s="12"/>
      <c r="L200" s="12"/>
      <c r="M200" s="12"/>
      <c r="N200" s="12"/>
      <c r="O200" s="12"/>
      <c r="P200" s="12"/>
      <c r="Q200" s="12"/>
      <c r="R200" s="12"/>
      <c r="S200" s="12"/>
      <c r="T200" s="12"/>
      <c r="U200" s="12"/>
    </row>
    <row r="201" spans="2:21" ht="12.75">
      <c r="B201" s="12"/>
      <c r="C201" s="12"/>
      <c r="D201" s="12"/>
      <c r="E201" s="12"/>
      <c r="F201" s="12"/>
      <c r="G201" s="12"/>
      <c r="H201" s="12"/>
      <c r="I201" s="12"/>
      <c r="J201" s="12"/>
      <c r="K201" s="12"/>
      <c r="L201" s="12"/>
      <c r="M201" s="12"/>
      <c r="N201" s="12"/>
      <c r="O201" s="12"/>
      <c r="P201" s="12"/>
      <c r="Q201" s="12"/>
      <c r="R201" s="12"/>
      <c r="S201" s="12"/>
      <c r="T201" s="12"/>
      <c r="U201" s="12"/>
    </row>
    <row r="202" spans="2:21" ht="12.75">
      <c r="B202" s="12"/>
      <c r="C202" s="12"/>
      <c r="D202" s="12"/>
      <c r="E202" s="12"/>
      <c r="F202" s="12"/>
      <c r="G202" s="12"/>
      <c r="H202" s="12"/>
      <c r="I202" s="12"/>
      <c r="J202" s="12"/>
      <c r="K202" s="12"/>
      <c r="L202" s="12"/>
      <c r="M202" s="12"/>
      <c r="N202" s="12"/>
      <c r="O202" s="12"/>
      <c r="P202" s="12"/>
      <c r="Q202" s="12"/>
      <c r="R202" s="12"/>
      <c r="S202" s="12"/>
      <c r="T202" s="12"/>
      <c r="U202" s="12"/>
    </row>
    <row r="203" spans="2:21" ht="12.75">
      <c r="B203" s="12"/>
      <c r="C203" s="12"/>
      <c r="D203" s="12"/>
      <c r="E203" s="12"/>
      <c r="F203" s="12"/>
      <c r="G203" s="12"/>
      <c r="H203" s="12"/>
      <c r="I203" s="12"/>
      <c r="J203" s="12"/>
      <c r="K203" s="12"/>
      <c r="L203" s="12"/>
      <c r="M203" s="12"/>
      <c r="N203" s="12"/>
      <c r="O203" s="12"/>
      <c r="P203" s="12"/>
      <c r="Q203" s="12"/>
      <c r="R203" s="12"/>
      <c r="S203" s="12"/>
      <c r="T203" s="12"/>
      <c r="U203" s="12"/>
    </row>
    <row r="204" spans="2:21" ht="12.75">
      <c r="B204" s="12"/>
      <c r="C204" s="12"/>
      <c r="D204" s="12"/>
      <c r="E204" s="12"/>
      <c r="F204" s="12"/>
      <c r="G204" s="12"/>
      <c r="H204" s="12"/>
      <c r="I204" s="12"/>
      <c r="J204" s="12"/>
      <c r="K204" s="12"/>
      <c r="L204" s="12"/>
      <c r="M204" s="12"/>
      <c r="N204" s="12"/>
      <c r="O204" s="12"/>
      <c r="P204" s="12"/>
      <c r="Q204" s="12"/>
      <c r="R204" s="12"/>
      <c r="S204" s="12"/>
      <c r="T204" s="12"/>
      <c r="U204" s="12"/>
    </row>
    <row r="205" spans="2:21" ht="12.75">
      <c r="B205" s="12"/>
      <c r="C205" s="12"/>
      <c r="D205" s="12"/>
      <c r="E205" s="12"/>
      <c r="F205" s="12"/>
      <c r="G205" s="12"/>
      <c r="H205" s="12"/>
      <c r="I205" s="12"/>
      <c r="J205" s="12"/>
      <c r="K205" s="12"/>
      <c r="L205" s="12"/>
      <c r="M205" s="12"/>
      <c r="N205" s="12"/>
      <c r="O205" s="12"/>
      <c r="P205" s="12"/>
      <c r="Q205" s="12"/>
      <c r="R205" s="12"/>
      <c r="S205" s="12"/>
      <c r="T205" s="12"/>
      <c r="U205" s="12"/>
    </row>
    <row r="206" spans="2:21" ht="12.75">
      <c r="B206" s="12"/>
      <c r="C206" s="12"/>
      <c r="D206" s="12"/>
      <c r="E206" s="12"/>
      <c r="F206" s="12"/>
      <c r="G206" s="12"/>
      <c r="H206" s="12"/>
      <c r="I206" s="12"/>
      <c r="J206" s="12"/>
      <c r="K206" s="12"/>
      <c r="L206" s="12"/>
      <c r="M206" s="12"/>
      <c r="N206" s="12"/>
      <c r="O206" s="12"/>
      <c r="P206" s="12"/>
      <c r="Q206" s="12"/>
      <c r="R206" s="12"/>
      <c r="S206" s="12"/>
      <c r="T206" s="12"/>
      <c r="U206" s="12"/>
    </row>
    <row r="207" spans="2:21" ht="12.75">
      <c r="B207" s="12"/>
      <c r="C207" s="12"/>
      <c r="D207" s="12"/>
      <c r="E207" s="12"/>
      <c r="F207" s="12"/>
      <c r="G207" s="12"/>
      <c r="H207" s="12"/>
      <c r="I207" s="12"/>
      <c r="J207" s="12"/>
      <c r="K207" s="12"/>
      <c r="L207" s="12"/>
      <c r="M207" s="12"/>
      <c r="N207" s="12"/>
      <c r="O207" s="12"/>
      <c r="P207" s="12"/>
      <c r="Q207" s="12"/>
      <c r="R207" s="12"/>
      <c r="S207" s="12"/>
      <c r="T207" s="12"/>
      <c r="U207" s="12"/>
    </row>
    <row r="208" spans="2:21" ht="12.75">
      <c r="B208" s="12"/>
      <c r="C208" s="12"/>
      <c r="D208" s="12"/>
      <c r="E208" s="12"/>
      <c r="F208" s="12"/>
      <c r="G208" s="12"/>
      <c r="H208" s="12"/>
      <c r="I208" s="12"/>
      <c r="J208" s="12"/>
      <c r="K208" s="12"/>
      <c r="L208" s="12"/>
      <c r="M208" s="12"/>
      <c r="N208" s="12"/>
      <c r="O208" s="12"/>
      <c r="P208" s="12"/>
      <c r="Q208" s="12"/>
      <c r="R208" s="12"/>
      <c r="S208" s="12"/>
      <c r="T208" s="12"/>
      <c r="U208" s="12"/>
    </row>
    <row r="209" spans="2:21" ht="12.75">
      <c r="B209" s="12"/>
      <c r="C209" s="12"/>
      <c r="D209" s="12"/>
      <c r="E209" s="12"/>
      <c r="F209" s="12"/>
      <c r="G209" s="12"/>
      <c r="H209" s="12"/>
      <c r="I209" s="12"/>
      <c r="J209" s="12"/>
      <c r="K209" s="12"/>
      <c r="L209" s="12"/>
      <c r="M209" s="12"/>
      <c r="N209" s="12"/>
      <c r="O209" s="12"/>
      <c r="P209" s="12"/>
      <c r="Q209" s="12"/>
      <c r="R209" s="12"/>
      <c r="S209" s="12"/>
      <c r="T209" s="12"/>
      <c r="U209" s="12"/>
    </row>
    <row r="210" spans="2:21" ht="12.75">
      <c r="B210" s="12"/>
      <c r="C210" s="12"/>
      <c r="D210" s="12"/>
      <c r="E210" s="12"/>
      <c r="F210" s="12"/>
      <c r="G210" s="12"/>
      <c r="H210" s="12"/>
      <c r="I210" s="12"/>
      <c r="J210" s="12"/>
      <c r="K210" s="12"/>
      <c r="L210" s="12"/>
      <c r="M210" s="12"/>
      <c r="N210" s="12"/>
      <c r="O210" s="12"/>
      <c r="P210" s="12"/>
      <c r="Q210" s="12"/>
      <c r="R210" s="12"/>
      <c r="S210" s="12"/>
      <c r="T210" s="12"/>
      <c r="U210" s="12"/>
    </row>
    <row r="211" spans="2:21" ht="12.75">
      <c r="B211" s="12"/>
      <c r="C211" s="12"/>
      <c r="D211" s="12"/>
      <c r="E211" s="12"/>
      <c r="F211" s="12"/>
      <c r="G211" s="12"/>
      <c r="H211" s="12"/>
      <c r="I211" s="12"/>
      <c r="J211" s="12"/>
      <c r="K211" s="12"/>
      <c r="L211" s="12"/>
      <c r="M211" s="12"/>
      <c r="N211" s="12"/>
      <c r="O211" s="12"/>
      <c r="P211" s="12"/>
      <c r="Q211" s="12"/>
      <c r="R211" s="12"/>
      <c r="S211" s="12"/>
      <c r="T211" s="12"/>
      <c r="U211" s="12"/>
    </row>
    <row r="212" spans="2:21" ht="12.75">
      <c r="B212" s="12"/>
      <c r="C212" s="12"/>
      <c r="D212" s="12"/>
      <c r="E212" s="12"/>
      <c r="F212" s="12"/>
      <c r="G212" s="12"/>
      <c r="H212" s="12"/>
      <c r="I212" s="12"/>
      <c r="J212" s="12"/>
      <c r="K212" s="12"/>
      <c r="L212" s="12"/>
      <c r="M212" s="12"/>
      <c r="N212" s="12"/>
      <c r="O212" s="12"/>
      <c r="P212" s="12"/>
      <c r="Q212" s="12"/>
      <c r="R212" s="12"/>
      <c r="S212" s="12"/>
      <c r="T212" s="12"/>
      <c r="U212" s="12"/>
    </row>
    <row r="213" spans="2:21" ht="12.75">
      <c r="B213" s="12"/>
      <c r="C213" s="12"/>
      <c r="D213" s="12"/>
      <c r="E213" s="12"/>
      <c r="F213" s="12"/>
      <c r="G213" s="12"/>
      <c r="H213" s="12"/>
      <c r="I213" s="12"/>
      <c r="J213" s="12"/>
      <c r="K213" s="12"/>
      <c r="L213" s="12"/>
      <c r="M213" s="12"/>
      <c r="N213" s="12"/>
      <c r="O213" s="12"/>
      <c r="P213" s="12"/>
      <c r="Q213" s="12"/>
      <c r="R213" s="12"/>
      <c r="S213" s="12"/>
      <c r="T213" s="12"/>
      <c r="U213" s="12"/>
    </row>
    <row r="214" spans="2:21" ht="12.75">
      <c r="B214" s="12"/>
      <c r="C214" s="12"/>
      <c r="D214" s="12"/>
      <c r="E214" s="12"/>
      <c r="F214" s="12"/>
      <c r="G214" s="12"/>
      <c r="H214" s="12"/>
      <c r="I214" s="12"/>
      <c r="J214" s="12"/>
      <c r="K214" s="12"/>
      <c r="L214" s="12"/>
      <c r="M214" s="12"/>
      <c r="N214" s="12"/>
      <c r="O214" s="12"/>
      <c r="P214" s="12"/>
      <c r="Q214" s="12"/>
      <c r="R214" s="12"/>
      <c r="S214" s="12"/>
      <c r="T214" s="12"/>
      <c r="U214" s="12"/>
    </row>
    <row r="215" spans="2:21" ht="12.75">
      <c r="B215" s="12"/>
      <c r="C215" s="12"/>
      <c r="D215" s="12"/>
      <c r="E215" s="12"/>
      <c r="F215" s="12"/>
      <c r="G215" s="12"/>
      <c r="H215" s="12"/>
      <c r="I215" s="12"/>
      <c r="J215" s="12"/>
      <c r="K215" s="12"/>
      <c r="L215" s="12"/>
      <c r="M215" s="12"/>
      <c r="N215" s="12"/>
      <c r="O215" s="12"/>
      <c r="P215" s="12"/>
      <c r="Q215" s="12"/>
      <c r="R215" s="12"/>
      <c r="S215" s="12"/>
      <c r="T215" s="12"/>
      <c r="U215" s="12"/>
    </row>
    <row r="216" spans="2:21" ht="12.75">
      <c r="B216" s="12"/>
      <c r="C216" s="12"/>
      <c r="D216" s="12"/>
      <c r="E216" s="12"/>
      <c r="F216" s="12"/>
      <c r="G216" s="12"/>
      <c r="H216" s="12"/>
      <c r="I216" s="12"/>
      <c r="J216" s="12"/>
      <c r="K216" s="12"/>
      <c r="L216" s="12"/>
      <c r="M216" s="12"/>
      <c r="N216" s="12"/>
      <c r="O216" s="12"/>
      <c r="P216" s="12"/>
      <c r="Q216" s="12"/>
      <c r="R216" s="12"/>
      <c r="S216" s="12"/>
      <c r="T216" s="12"/>
      <c r="U216" s="12"/>
    </row>
    <row r="217" spans="2:21" ht="12.75">
      <c r="B217" s="12"/>
      <c r="C217" s="12"/>
      <c r="D217" s="12"/>
      <c r="E217" s="12"/>
      <c r="F217" s="12"/>
      <c r="G217" s="12"/>
      <c r="H217" s="12"/>
      <c r="I217" s="12"/>
      <c r="J217" s="12"/>
      <c r="K217" s="12"/>
      <c r="L217" s="12"/>
      <c r="M217" s="12"/>
      <c r="N217" s="12"/>
      <c r="O217" s="12"/>
      <c r="P217" s="12"/>
      <c r="Q217" s="12"/>
      <c r="R217" s="12"/>
      <c r="S217" s="12"/>
      <c r="T217" s="12"/>
      <c r="U217" s="12"/>
    </row>
    <row r="218" spans="2:21" ht="12.75">
      <c r="B218" s="12"/>
      <c r="C218" s="12"/>
      <c r="D218" s="12"/>
      <c r="E218" s="12"/>
      <c r="F218" s="12"/>
      <c r="G218" s="12"/>
      <c r="H218" s="12"/>
      <c r="I218" s="12"/>
      <c r="J218" s="12"/>
      <c r="K218" s="12"/>
      <c r="L218" s="12"/>
      <c r="M218" s="12"/>
      <c r="N218" s="12"/>
      <c r="O218" s="12"/>
      <c r="P218" s="12"/>
      <c r="Q218" s="12"/>
      <c r="R218" s="12"/>
      <c r="S218" s="12"/>
      <c r="T218" s="12"/>
      <c r="U218" s="12"/>
    </row>
    <row r="219" spans="2:21" ht="12.75">
      <c r="B219" s="12"/>
      <c r="C219" s="12"/>
      <c r="D219" s="12"/>
      <c r="E219" s="12"/>
      <c r="F219" s="12"/>
      <c r="G219" s="12"/>
      <c r="H219" s="12"/>
      <c r="I219" s="12"/>
      <c r="J219" s="12"/>
      <c r="K219" s="12"/>
      <c r="L219" s="12"/>
      <c r="M219" s="12"/>
      <c r="N219" s="12"/>
      <c r="O219" s="12"/>
      <c r="P219" s="12"/>
      <c r="Q219" s="12"/>
      <c r="R219" s="12"/>
      <c r="S219" s="12"/>
      <c r="T219" s="12"/>
      <c r="U219" s="12"/>
    </row>
    <row r="220" spans="2:21" ht="12.75">
      <c r="B220" s="12"/>
      <c r="C220" s="12"/>
      <c r="D220" s="12"/>
      <c r="E220" s="12"/>
      <c r="F220" s="12"/>
      <c r="G220" s="12"/>
      <c r="H220" s="12"/>
      <c r="I220" s="12"/>
      <c r="J220" s="12"/>
      <c r="K220" s="12"/>
      <c r="L220" s="12"/>
      <c r="M220" s="12"/>
      <c r="N220" s="12"/>
      <c r="O220" s="12"/>
      <c r="P220" s="12"/>
      <c r="Q220" s="12"/>
      <c r="R220" s="12"/>
      <c r="S220" s="12"/>
      <c r="T220" s="12"/>
      <c r="U220" s="12"/>
    </row>
    <row r="221" spans="20:21" ht="12.75">
      <c r="T221" s="12"/>
      <c r="U221" s="12"/>
    </row>
    <row r="222" spans="20:21" ht="12.75">
      <c r="T222" s="12"/>
      <c r="U222" s="12"/>
    </row>
    <row r="223" spans="20:21" ht="12.75">
      <c r="T223" s="12"/>
      <c r="U223" s="12"/>
    </row>
    <row r="224" spans="20:21" ht="12.75">
      <c r="T224" s="12"/>
      <c r="U224" s="12"/>
    </row>
    <row r="225" spans="20:21" ht="12.75">
      <c r="T225" s="12"/>
      <c r="U225" s="12"/>
    </row>
    <row r="226" spans="20:21" ht="12.75">
      <c r="T226" s="12"/>
      <c r="U226" s="12"/>
    </row>
    <row r="227" spans="20:21" ht="12.75">
      <c r="T227" s="12"/>
      <c r="U227" s="12"/>
    </row>
    <row r="228" spans="20:21" ht="12.75">
      <c r="T228" s="12"/>
      <c r="U228" s="12"/>
    </row>
    <row r="229" spans="20:21" ht="12.75">
      <c r="T229" s="12"/>
      <c r="U229" s="12"/>
    </row>
    <row r="230" spans="20:21" ht="12.75">
      <c r="T230" s="12"/>
      <c r="U230" s="12"/>
    </row>
    <row r="231" spans="20:21" ht="12.75">
      <c r="T231" s="12"/>
      <c r="U231" s="12"/>
    </row>
    <row r="232" spans="20:21" ht="12.75">
      <c r="T232" s="12"/>
      <c r="U232" s="12"/>
    </row>
  </sheetData>
  <mergeCells count="13">
    <mergeCell ref="A16:S17"/>
    <mergeCell ref="N5:O6"/>
    <mergeCell ref="C5:D6"/>
    <mergeCell ref="G5:G6"/>
    <mergeCell ref="E5:F6"/>
    <mergeCell ref="R5:R6"/>
    <mergeCell ref="P5:Q6"/>
    <mergeCell ref="S5:S6"/>
    <mergeCell ref="H5:I6"/>
    <mergeCell ref="B5:B6"/>
    <mergeCell ref="J5:K6"/>
    <mergeCell ref="L5:M6"/>
    <mergeCell ref="A3:S3"/>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96" r:id="rId1"/>
</worksheet>
</file>

<file path=xl/worksheets/sheet26.xml><?xml version="1.0" encoding="utf-8"?>
<worksheet xmlns="http://schemas.openxmlformats.org/spreadsheetml/2006/main" xmlns:r="http://schemas.openxmlformats.org/officeDocument/2006/relationships">
  <sheetPr>
    <pageSetUpPr fitToPage="1"/>
  </sheetPr>
  <dimension ref="A2:P235"/>
  <sheetViews>
    <sheetView workbookViewId="0" topLeftCell="A1">
      <pane xSplit="1" ySplit="7" topLeftCell="B8" activePane="bottomRight" state="frozen"/>
      <selection pane="topLeft" activeCell="A1" sqref="A1"/>
      <selection pane="topRight" activeCell="B1" sqref="B1"/>
      <selection pane="bottomLeft" activeCell="A9" sqref="A9"/>
      <selection pane="bottomRight" activeCell="A4" sqref="A4:N18"/>
    </sheetView>
  </sheetViews>
  <sheetFormatPr defaultColWidth="11.421875" defaultRowHeight="12.75"/>
  <cols>
    <col min="1" max="1" width="10.7109375" style="1" customWidth="1"/>
    <col min="2" max="2" width="12.7109375" style="1" customWidth="1"/>
    <col min="3" max="4" width="6.421875" style="1" customWidth="1"/>
    <col min="5" max="5" width="12.7109375" style="1" customWidth="1"/>
    <col min="6" max="11" width="6.421875" style="1" customWidth="1"/>
    <col min="12" max="14" width="11.7109375" style="1" customWidth="1"/>
    <col min="15" max="24" width="7.7109375" style="1" customWidth="1"/>
    <col min="25" max="16384" width="11.421875" style="1" customWidth="1"/>
  </cols>
  <sheetData>
    <row r="2" spans="2:14" ht="12.75">
      <c r="B2" s="2"/>
      <c r="C2" s="2"/>
      <c r="D2" s="2"/>
      <c r="E2" s="2"/>
      <c r="F2" s="2"/>
      <c r="G2" s="2"/>
      <c r="H2" s="2"/>
      <c r="I2" s="2"/>
      <c r="J2" s="2"/>
      <c r="K2" s="2"/>
      <c r="L2" s="2"/>
      <c r="M2" s="2"/>
      <c r="N2" s="2"/>
    </row>
    <row r="3" ht="13.5" thickBot="1"/>
    <row r="4" spans="1:14" ht="19.5" customHeight="1" thickTop="1">
      <c r="A4" s="628" t="s">
        <v>18</v>
      </c>
      <c r="B4" s="629"/>
      <c r="C4" s="629"/>
      <c r="D4" s="629"/>
      <c r="E4" s="629"/>
      <c r="F4" s="629"/>
      <c r="G4" s="629"/>
      <c r="H4" s="629"/>
      <c r="I4" s="629"/>
      <c r="J4" s="629"/>
      <c r="K4" s="629"/>
      <c r="L4" s="629"/>
      <c r="M4" s="629"/>
      <c r="N4" s="630"/>
    </row>
    <row r="5" spans="1:14" ht="9.75" customHeight="1" thickBot="1">
      <c r="A5" s="29"/>
      <c r="B5" s="30"/>
      <c r="C5" s="30"/>
      <c r="D5" s="30"/>
      <c r="E5" s="30"/>
      <c r="F5" s="30"/>
      <c r="G5" s="30"/>
      <c r="H5" s="30"/>
      <c r="I5" s="30"/>
      <c r="J5" s="30"/>
      <c r="K5" s="30"/>
      <c r="L5" s="30"/>
      <c r="M5" s="30"/>
      <c r="N5" s="32"/>
    </row>
    <row r="6" spans="1:14" ht="24.75" customHeight="1" thickTop="1">
      <c r="A6" s="3"/>
      <c r="B6" s="691" t="s">
        <v>133</v>
      </c>
      <c r="C6" s="692" t="s">
        <v>227</v>
      </c>
      <c r="D6" s="684"/>
      <c r="E6" s="691" t="s">
        <v>132</v>
      </c>
      <c r="F6" s="692" t="s">
        <v>234</v>
      </c>
      <c r="G6" s="684"/>
      <c r="H6" s="692" t="s">
        <v>219</v>
      </c>
      <c r="I6" s="684"/>
      <c r="J6" s="692" t="s">
        <v>220</v>
      </c>
      <c r="K6" s="684"/>
      <c r="L6" s="753" t="s">
        <v>134</v>
      </c>
      <c r="M6" s="756" t="s">
        <v>138</v>
      </c>
      <c r="N6" s="758" t="s">
        <v>135</v>
      </c>
    </row>
    <row r="7" spans="1:14" ht="60" customHeight="1">
      <c r="A7" s="18" t="s">
        <v>379</v>
      </c>
      <c r="B7" s="752"/>
      <c r="C7" s="682"/>
      <c r="D7" s="682"/>
      <c r="E7" s="752"/>
      <c r="F7" s="682"/>
      <c r="G7" s="682"/>
      <c r="H7" s="682"/>
      <c r="I7" s="682"/>
      <c r="J7" s="682"/>
      <c r="K7" s="682"/>
      <c r="L7" s="701"/>
      <c r="M7" s="757"/>
      <c r="N7" s="759"/>
    </row>
    <row r="8" spans="1:16" ht="19.5" customHeight="1">
      <c r="A8" s="9">
        <v>2005</v>
      </c>
      <c r="B8" s="60">
        <f aca="true" t="shared" si="0" ref="B8:B13">E8+C8</f>
        <v>343.0282872183063</v>
      </c>
      <c r="C8" s="59">
        <f>'CN19'!G8*((1-'CN21a'!V7)*'CN23a'!L8-'CN23a'!L8*'CN13'!K7/('CN21a'!P7+'CN22a'!R7+'CN23a'!L8))</f>
        <v>36.888287218306274</v>
      </c>
      <c r="D8" s="88">
        <f aca="true" t="shared" si="1" ref="D8:D13">C8/B8</f>
        <v>0.10753715828348068</v>
      </c>
      <c r="E8" s="205">
        <f>'CN6'!B10</f>
        <v>306.14</v>
      </c>
      <c r="F8" s="6">
        <f>'CN9'!$G9*'[1]CSG1'!$V8</f>
        <v>13.326291659849211</v>
      </c>
      <c r="G8" s="88">
        <f aca="true" t="shared" si="2" ref="G8:G15">F8/$E8</f>
        <v>0.04353005703223758</v>
      </c>
      <c r="H8" s="6">
        <f>('CN9'!$E9+'CN9'!$AA9)*('[1]IRPP1'!$I7)/'[1]IRPP1'!$B7</f>
        <v>13.727425686062691</v>
      </c>
      <c r="I8" s="88">
        <f aca="true" t="shared" si="3" ref="I8:I15">H8/$E8</f>
        <v>0.04484035306089597</v>
      </c>
      <c r="J8" s="6">
        <f>'CN9'!$J9*'[1]IRPP1'!$I7/'[1]IRPP1'!$B7</f>
        <v>3.445663503443628</v>
      </c>
      <c r="K8" s="88">
        <f aca="true" t="shared" si="4" ref="K8:K13">J8/E8</f>
        <v>0.011255188813757196</v>
      </c>
      <c r="L8" s="183">
        <f aca="true" t="shared" si="5" ref="L8:L13">E8-F8-H8-J8</f>
        <v>275.6406191506444</v>
      </c>
      <c r="M8" s="353">
        <f aca="true" t="shared" si="6" ref="M8:M13">1-L8/B8</f>
        <v>0.1964493033916348</v>
      </c>
      <c r="N8" s="347">
        <f>M8*B8/'CN1'!B6</f>
        <v>0.044731781286388154</v>
      </c>
      <c r="O8" s="27"/>
      <c r="P8" s="325"/>
    </row>
    <row r="9" spans="1:16" ht="19.5" customHeight="1">
      <c r="A9" s="9">
        <f>A8+1</f>
        <v>2006</v>
      </c>
      <c r="B9" s="60">
        <f t="shared" si="0"/>
        <v>357.8302989062405</v>
      </c>
      <c r="C9" s="59">
        <f>'CN19'!G9*((1-'CN21a'!V8)*'CN23a'!L9-'CN23a'!L9*'CN13'!K8/('CN21a'!P8+'CN22a'!R8+'CN23a'!L9))</f>
        <v>38.02829890624052</v>
      </c>
      <c r="D9" s="88">
        <f t="shared" si="1"/>
        <v>0.10627467551652126</v>
      </c>
      <c r="E9" s="205">
        <f>'CN6'!B11</f>
        <v>319.80199999999996</v>
      </c>
      <c r="F9" s="6">
        <f>'CN9'!$G10*'[1]CSG1'!$V9</f>
        <v>12.968628401324377</v>
      </c>
      <c r="G9" s="88">
        <f t="shared" si="2"/>
        <v>0.04055205533837931</v>
      </c>
      <c r="H9" s="6">
        <f>('CN9'!$E10+'CN9'!$AA10)*('[1]IRPP1'!$I8)/'[1]IRPP1'!$B8</f>
        <v>14.47536261376161</v>
      </c>
      <c r="I9" s="88">
        <f t="shared" si="3"/>
        <v>0.04526351496789142</v>
      </c>
      <c r="J9" s="6">
        <f>'CN9'!$J10*'[1]IRPP1'!$I8/'[1]IRPP1'!$B8</f>
        <v>3.600095579552078</v>
      </c>
      <c r="K9" s="88">
        <f t="shared" si="4"/>
        <v>0.011257264118273427</v>
      </c>
      <c r="L9" s="183">
        <f t="shared" si="5"/>
        <v>288.7579134053619</v>
      </c>
      <c r="M9" s="353">
        <f t="shared" si="6"/>
        <v>0.19303112596112804</v>
      </c>
      <c r="N9" s="347">
        <f>M9*B9/'CN1'!B7</f>
        <v>0.04373936110245384</v>
      </c>
      <c r="O9" s="27"/>
      <c r="P9" s="325"/>
    </row>
    <row r="10" spans="1:16" ht="19.5" customHeight="1">
      <c r="A10" s="9">
        <f>A9+1</f>
        <v>2007</v>
      </c>
      <c r="B10" s="60">
        <f t="shared" si="0"/>
        <v>370.84968956248275</v>
      </c>
      <c r="C10" s="59">
        <f>'CN19'!G10*((1-'CN21a'!V9)*'CN23a'!L10-'CN23a'!L10*'CN13'!K9/('CN21a'!P9+'CN22a'!R9+'CN23a'!L10))</f>
        <v>39.00968956248279</v>
      </c>
      <c r="D10" s="88">
        <f t="shared" si="1"/>
        <v>0.10519002889959338</v>
      </c>
      <c r="E10" s="205">
        <f>'CN6'!B12</f>
        <v>331.84</v>
      </c>
      <c r="F10" s="6">
        <f>'CN9'!$G11*'[1]CSG1'!$V10</f>
        <v>13.407958656801508</v>
      </c>
      <c r="G10" s="88">
        <f t="shared" si="2"/>
        <v>0.04040488987705373</v>
      </c>
      <c r="H10" s="6">
        <f>('CN9'!$E11+'CN9'!$AA11)*('[1]IRPP1'!$I9)/'[1]IRPP1'!$B9</f>
        <v>13.511759238373</v>
      </c>
      <c r="I10" s="88">
        <f t="shared" si="3"/>
        <v>0.040717692979667916</v>
      </c>
      <c r="J10" s="6">
        <f>'CN9'!$J11*'[1]IRPP1'!$I9/'[1]IRPP1'!$B9</f>
        <v>3.762804506517348</v>
      </c>
      <c r="K10" s="88">
        <f t="shared" si="4"/>
        <v>0.01133921319466414</v>
      </c>
      <c r="L10" s="183">
        <f t="shared" si="5"/>
        <v>301.15747759830816</v>
      </c>
      <c r="M10" s="353">
        <f t="shared" si="6"/>
        <v>0.18792576595222543</v>
      </c>
      <c r="N10" s="347">
        <f>M10*B10/'CN1'!B8</f>
        <v>0.041969304161612875</v>
      </c>
      <c r="O10" s="27"/>
      <c r="P10" s="325"/>
    </row>
    <row r="11" spans="1:16" ht="19.5" customHeight="1">
      <c r="A11" s="9">
        <v>2008</v>
      </c>
      <c r="B11" s="60">
        <f t="shared" si="0"/>
        <v>383.2944856570017</v>
      </c>
      <c r="C11" s="59">
        <f>'CN19'!G11*((1-'CN21a'!V10)*'CN23a'!L11-'CN23a'!L11*'CN13'!K10/('CN21a'!P10+'CN22a'!R10+'CN23a'!L11))</f>
        <v>39.49148565700163</v>
      </c>
      <c r="D11" s="88">
        <f t="shared" si="1"/>
        <v>0.10303170834641574</v>
      </c>
      <c r="E11" s="205">
        <f>'CN6'!B13</f>
        <v>343.80300000000005</v>
      </c>
      <c r="F11" s="6">
        <f>'CN9'!$G12*'[1]CSG1'!$V11</f>
        <v>14.165832722308123</v>
      </c>
      <c r="G11" s="88">
        <f t="shared" si="2"/>
        <v>0.041203342385924845</v>
      </c>
      <c r="H11" s="6">
        <f>('CN9'!$E12+'CN9'!$AA12)*('[1]IRPP1'!$I10)/'[1]IRPP1'!$B10</f>
        <v>14.712761329870077</v>
      </c>
      <c r="I11" s="88">
        <f t="shared" si="3"/>
        <v>0.04279416215062136</v>
      </c>
      <c r="J11" s="6">
        <f>'CN9'!$J12*'[1]IRPP1'!$I10/'[1]IRPP1'!$B10</f>
        <v>3.9700894229088917</v>
      </c>
      <c r="K11" s="88">
        <f t="shared" si="4"/>
        <v>0.011547570623027987</v>
      </c>
      <c r="L11" s="183">
        <f t="shared" si="5"/>
        <v>310.954316524913</v>
      </c>
      <c r="M11" s="353">
        <f t="shared" si="6"/>
        <v>0.18873261118821227</v>
      </c>
      <c r="N11" s="347">
        <f>M11*B11/'CN1'!B9</f>
        <v>0.04268725441584789</v>
      </c>
      <c r="O11" s="27"/>
      <c r="P11" s="325"/>
    </row>
    <row r="12" spans="1:16" ht="19.5" customHeight="1">
      <c r="A12" s="9">
        <v>2009</v>
      </c>
      <c r="B12" s="60">
        <f t="shared" si="0"/>
        <v>401.82330078478185</v>
      </c>
      <c r="C12" s="59">
        <f>'CN19'!G12*((1-'CN21a'!V11)*'CN23a'!L12-'CN23a'!L12*'CN13'!K11/('CN21a'!P11+'CN22a'!R11+'CN23a'!L12))</f>
        <v>38.80630078478179</v>
      </c>
      <c r="D12" s="88">
        <f t="shared" si="1"/>
        <v>0.09657553633398328</v>
      </c>
      <c r="E12" s="205">
        <f>'CN6'!B14</f>
        <v>363.01700000000005</v>
      </c>
      <c r="F12" s="6">
        <f>'CN9'!$G13*'[1]CSG1'!$V12</f>
        <v>14.818763091467732</v>
      </c>
      <c r="G12" s="88">
        <f t="shared" si="2"/>
        <v>0.040821127086245905</v>
      </c>
      <c r="H12" s="6">
        <f>('CN9'!$E13+'CN9'!$AA13)*('[1]IRPP1'!$I11)/'[1]IRPP1'!$B11</f>
        <v>13.78803701072124</v>
      </c>
      <c r="I12" s="88">
        <f t="shared" si="3"/>
        <v>0.03798179427057476</v>
      </c>
      <c r="J12" s="6">
        <f>'CN9'!$J13*'[1]IRPP1'!$I11/'[1]IRPP1'!$B11</f>
        <v>4.4389288261446715</v>
      </c>
      <c r="K12" s="88">
        <f t="shared" si="4"/>
        <v>0.012227881410910978</v>
      </c>
      <c r="L12" s="183">
        <f t="shared" si="5"/>
        <v>329.97127107166637</v>
      </c>
      <c r="M12" s="353">
        <f t="shared" si="6"/>
        <v>0.1788149905015083</v>
      </c>
      <c r="N12" s="347">
        <f>M12*B12/'CN1'!B10</f>
        <v>0.04367742576908423</v>
      </c>
      <c r="O12" s="27"/>
      <c r="P12" s="325"/>
    </row>
    <row r="13" spans="1:16" ht="19.5" customHeight="1" thickBot="1">
      <c r="A13" s="10">
        <v>2010</v>
      </c>
      <c r="B13" s="85">
        <f t="shared" si="0"/>
        <v>409.5869804642731</v>
      </c>
      <c r="C13" s="87">
        <f>'CN19'!G13*((1-'CN21a'!V12)*'CN23a'!L13-'CN23a'!L13*'CN13'!K12/('CN21a'!P12+'CN22a'!R12+'CN23a'!L13))</f>
        <v>38.946623464273124</v>
      </c>
      <c r="D13" s="90">
        <f t="shared" si="1"/>
        <v>0.0950875523927214</v>
      </c>
      <c r="E13" s="85">
        <f>'CN6'!B15</f>
        <v>370.640357</v>
      </c>
      <c r="F13" s="261">
        <f>'CN9'!$G14*'[1]CSG1'!$V13</f>
        <v>15.495212121212118</v>
      </c>
      <c r="G13" s="90">
        <f t="shared" si="2"/>
        <v>0.041806597227112316</v>
      </c>
      <c r="H13" s="261">
        <f>('CN9'!$E14+'CN9'!$AA14)*('[1]IRPP1'!$I12)/'[1]IRPP1'!$B12</f>
        <v>14.242981607221123</v>
      </c>
      <c r="I13" s="90">
        <f t="shared" si="3"/>
        <v>0.03842803768727517</v>
      </c>
      <c r="J13" s="261">
        <f>'CN9'!$J14*'[1]IRPP1'!$I12/'[1]IRPP1'!$B12</f>
        <v>4.53320062664244</v>
      </c>
      <c r="K13" s="90">
        <f t="shared" si="4"/>
        <v>0.012230725934257721</v>
      </c>
      <c r="L13" s="257">
        <f t="shared" si="5"/>
        <v>336.36896264492435</v>
      </c>
      <c r="M13" s="354">
        <f t="shared" si="6"/>
        <v>0.17876060839715902</v>
      </c>
      <c r="N13" s="348">
        <f>M13*B13/'CN1'!B11</f>
        <v>0.04359234366723893</v>
      </c>
      <c r="O13" s="8"/>
      <c r="P13" s="325"/>
    </row>
    <row r="14" spans="1:16" ht="19.5" customHeight="1" thickTop="1">
      <c r="A14" s="396">
        <v>2011</v>
      </c>
      <c r="B14" s="488">
        <f>E14+C14</f>
        <v>419.5489475924645</v>
      </c>
      <c r="C14" s="487">
        <f>'CN19'!G14*((1-'CN21a'!V15)*'CN23a'!L14-'CN23a'!L14*'CN13'!K13/('CN21a'!P15+'CN22a'!R13+'CN23a'!L14))</f>
        <v>37.7893798824645</v>
      </c>
      <c r="D14" s="494">
        <f>C14/B14</f>
        <v>0.09007144482024017</v>
      </c>
      <c r="E14" s="488">
        <f>'CN6'!B16</f>
        <v>381.75956771</v>
      </c>
      <c r="F14" s="534">
        <f>'CN9'!$G15*'[1]CSG1'!$V14</f>
        <v>16.08967483229805</v>
      </c>
      <c r="G14" s="494">
        <f t="shared" si="2"/>
        <v>0.04214609454011227</v>
      </c>
      <c r="H14" s="534">
        <f>('CN9'!$E15+'CN9'!$AA15)*('[1]IRPP1'!$I13)/'[1]IRPP1'!$B13</f>
        <v>15.516024326518759</v>
      </c>
      <c r="I14" s="494">
        <f t="shared" si="3"/>
        <v>0.04064344587246955</v>
      </c>
      <c r="J14" s="534">
        <f>'CN9'!$J15*'[1]IRPP1'!$I13/'[1]IRPP1'!$B13</f>
        <v>4.692154675694666</v>
      </c>
      <c r="K14" s="494">
        <f>J14/E14</f>
        <v>0.012290863340611849</v>
      </c>
      <c r="L14" s="496">
        <f>E14-F14-H14-J14</f>
        <v>345.46171387548856</v>
      </c>
      <c r="M14" s="549">
        <f>1-L14/B14</f>
        <v>0.1765878192332918</v>
      </c>
      <c r="N14" s="550">
        <f>M14*B14/'CN1'!B12</f>
        <v>0.042825101996731355</v>
      </c>
      <c r="O14" s="8"/>
      <c r="P14" s="325"/>
    </row>
    <row r="15" spans="1:16" ht="19.5" customHeight="1" thickBot="1">
      <c r="A15" s="10">
        <v>2012</v>
      </c>
      <c r="B15" s="85">
        <f>E15+C15</f>
        <v>432.13541602023844</v>
      </c>
      <c r="C15" s="87">
        <f>'CN19'!G15*((1-'CN21a'!V16)*'CN23a'!L15-'CN23a'!L15*'CN13'!K14/('CN21a'!P16+'CN22a'!R14+'CN23a'!L15))</f>
        <v>38.92306127893843</v>
      </c>
      <c r="D15" s="90">
        <f>C15/B15</f>
        <v>0.09007144482024015</v>
      </c>
      <c r="E15" s="85">
        <f>'CN6'!B17</f>
        <v>393.21235474130003</v>
      </c>
      <c r="F15" s="261">
        <f>'CN9'!$G16*'[1]CSG1'!$V15</f>
        <v>16.57236507726699</v>
      </c>
      <c r="G15" s="90">
        <f t="shared" si="2"/>
        <v>0.04214609454011226</v>
      </c>
      <c r="H15" s="261">
        <f>('CN9'!$E16+'CN9'!$AA16)*('[1]IRPP1'!$I14)/'[1]IRPP1'!$B14</f>
        <v>15.981505056314322</v>
      </c>
      <c r="I15" s="90">
        <f t="shared" si="3"/>
        <v>0.04064344587246955</v>
      </c>
      <c r="J15" s="261">
        <f>'CN9'!$J16*'[1]IRPP1'!$I14/'[1]IRPP1'!$B14</f>
        <v>4.8329193159655075</v>
      </c>
      <c r="K15" s="90">
        <f>J15/E15</f>
        <v>0.012290863340611852</v>
      </c>
      <c r="L15" s="257">
        <f>E15-F15-H15-J15</f>
        <v>355.8255652917532</v>
      </c>
      <c r="M15" s="354">
        <f>1-L15/B15</f>
        <v>0.1765878192332918</v>
      </c>
      <c r="N15" s="348">
        <f>M15*B15/'CN1'!B13</f>
        <v>0.04282510199673135</v>
      </c>
      <c r="O15" s="8"/>
      <c r="P15" s="325"/>
    </row>
    <row r="16" spans="2:16" ht="14.25" thickBot="1" thickTop="1">
      <c r="B16" s="12"/>
      <c r="C16" s="12"/>
      <c r="D16" s="12"/>
      <c r="E16" s="12"/>
      <c r="F16" s="12"/>
      <c r="G16" s="12"/>
      <c r="H16" s="12"/>
      <c r="I16" s="12"/>
      <c r="J16" s="12"/>
      <c r="K16" s="12"/>
      <c r="L16" s="12"/>
      <c r="M16" s="12"/>
      <c r="N16" s="12"/>
      <c r="O16" s="8"/>
      <c r="P16" s="8"/>
    </row>
    <row r="17" spans="1:16" ht="13.5" thickTop="1">
      <c r="A17" s="603" t="s">
        <v>3</v>
      </c>
      <c r="B17" s="604"/>
      <c r="C17" s="604"/>
      <c r="D17" s="604"/>
      <c r="E17" s="604"/>
      <c r="F17" s="604"/>
      <c r="G17" s="604"/>
      <c r="H17" s="604"/>
      <c r="I17" s="604"/>
      <c r="J17" s="604"/>
      <c r="K17" s="604"/>
      <c r="L17" s="604"/>
      <c r="M17" s="604"/>
      <c r="N17" s="605"/>
      <c r="O17" s="8"/>
      <c r="P17" s="8"/>
    </row>
    <row r="18" spans="1:16" ht="13.5" thickBot="1">
      <c r="A18" s="601"/>
      <c r="B18" s="636"/>
      <c r="C18" s="636"/>
      <c r="D18" s="636"/>
      <c r="E18" s="636"/>
      <c r="F18" s="636"/>
      <c r="G18" s="636"/>
      <c r="H18" s="636"/>
      <c r="I18" s="636"/>
      <c r="J18" s="636"/>
      <c r="K18" s="636"/>
      <c r="L18" s="636"/>
      <c r="M18" s="636"/>
      <c r="N18" s="637"/>
      <c r="O18" s="8"/>
      <c r="P18" s="8"/>
    </row>
    <row r="19" spans="1:16" ht="13.5" thickTop="1">
      <c r="A19" s="28"/>
      <c r="B19" s="12"/>
      <c r="C19" s="12"/>
      <c r="D19" s="12"/>
      <c r="E19" s="12"/>
      <c r="F19" s="12"/>
      <c r="G19" s="12"/>
      <c r="H19" s="12"/>
      <c r="I19" s="12"/>
      <c r="J19" s="12"/>
      <c r="K19" s="12"/>
      <c r="L19" s="12"/>
      <c r="M19" s="12"/>
      <c r="N19" s="12"/>
      <c r="O19" s="8"/>
      <c r="P19" s="8"/>
    </row>
    <row r="20" spans="1:16" ht="12.75">
      <c r="A20" s="28"/>
      <c r="B20" s="12"/>
      <c r="C20" s="12"/>
      <c r="D20" s="12"/>
      <c r="E20" s="12"/>
      <c r="F20" s="12"/>
      <c r="G20" s="12"/>
      <c r="H20" s="12"/>
      <c r="I20" s="12"/>
      <c r="J20" s="12"/>
      <c r="K20" s="12"/>
      <c r="L20" s="12"/>
      <c r="M20" s="12"/>
      <c r="N20" s="12"/>
      <c r="O20" s="8"/>
      <c r="P20" s="8"/>
    </row>
    <row r="21" spans="2:16" ht="12.75">
      <c r="B21" s="12"/>
      <c r="C21" s="12"/>
      <c r="D21" s="12"/>
      <c r="E21" s="12"/>
      <c r="F21" s="12"/>
      <c r="G21" s="12"/>
      <c r="H21" s="12"/>
      <c r="I21" s="12"/>
      <c r="J21" s="12"/>
      <c r="K21" s="12"/>
      <c r="L21" s="12"/>
      <c r="M21" s="12"/>
      <c r="N21" s="12"/>
      <c r="O21" s="8"/>
      <c r="P21" s="8"/>
    </row>
    <row r="22" spans="2:16" ht="12.75">
      <c r="B22" s="12"/>
      <c r="C22" s="12"/>
      <c r="D22" s="12"/>
      <c r="E22" s="12"/>
      <c r="F22" s="12"/>
      <c r="G22" s="12"/>
      <c r="H22" s="12"/>
      <c r="I22" s="12"/>
      <c r="J22" s="12"/>
      <c r="K22" s="12"/>
      <c r="L22" s="12"/>
      <c r="M22" s="12"/>
      <c r="N22" s="12"/>
      <c r="O22" s="8"/>
      <c r="P22" s="8"/>
    </row>
    <row r="23" spans="2:16" ht="12.75">
      <c r="B23" s="12"/>
      <c r="C23" s="12"/>
      <c r="D23" s="12"/>
      <c r="E23" s="12"/>
      <c r="F23" s="12"/>
      <c r="G23" s="12"/>
      <c r="H23" s="12"/>
      <c r="I23" s="12"/>
      <c r="J23" s="12"/>
      <c r="K23" s="12"/>
      <c r="L23" s="12"/>
      <c r="M23" s="12"/>
      <c r="N23" s="12"/>
      <c r="O23" s="8"/>
      <c r="P23" s="8"/>
    </row>
    <row r="24" spans="2:16" ht="12.75">
      <c r="B24" s="12"/>
      <c r="C24" s="12"/>
      <c r="D24" s="12"/>
      <c r="E24" s="12"/>
      <c r="F24" s="12"/>
      <c r="G24" s="12"/>
      <c r="H24" s="12"/>
      <c r="I24" s="12"/>
      <c r="J24" s="12"/>
      <c r="K24" s="12"/>
      <c r="L24" s="12"/>
      <c r="M24" s="12"/>
      <c r="N24" s="12"/>
      <c r="O24" s="8"/>
      <c r="P24" s="8"/>
    </row>
    <row r="25" spans="2:16" ht="12.75">
      <c r="B25" s="12"/>
      <c r="C25" s="12"/>
      <c r="D25" s="12"/>
      <c r="E25" s="12"/>
      <c r="F25" s="12"/>
      <c r="G25" s="12"/>
      <c r="H25" s="12"/>
      <c r="I25" s="12"/>
      <c r="J25" s="12"/>
      <c r="K25" s="12"/>
      <c r="L25" s="12"/>
      <c r="M25" s="12"/>
      <c r="N25" s="12"/>
      <c r="O25" s="8"/>
      <c r="P25" s="8"/>
    </row>
    <row r="26" spans="2:16" ht="12.75">
      <c r="B26" s="12"/>
      <c r="C26" s="12"/>
      <c r="D26" s="12"/>
      <c r="E26" s="12"/>
      <c r="F26" s="12"/>
      <c r="G26" s="12"/>
      <c r="H26" s="12"/>
      <c r="I26" s="12"/>
      <c r="J26" s="12"/>
      <c r="K26" s="12"/>
      <c r="L26" s="12"/>
      <c r="M26" s="12"/>
      <c r="N26" s="12"/>
      <c r="O26" s="8"/>
      <c r="P26" s="8"/>
    </row>
    <row r="27" spans="2:16" ht="12.75">
      <c r="B27" s="12"/>
      <c r="C27" s="12"/>
      <c r="D27" s="12"/>
      <c r="E27" s="12"/>
      <c r="F27" s="12"/>
      <c r="G27" s="12"/>
      <c r="H27" s="12"/>
      <c r="I27" s="12"/>
      <c r="J27" s="12"/>
      <c r="K27" s="12"/>
      <c r="L27" s="12"/>
      <c r="M27" s="12"/>
      <c r="N27" s="12"/>
      <c r="O27" s="8"/>
      <c r="P27" s="8"/>
    </row>
    <row r="28" spans="2:16" ht="12.75">
      <c r="B28" s="12"/>
      <c r="C28" s="12"/>
      <c r="D28" s="12"/>
      <c r="E28" s="12"/>
      <c r="F28" s="12"/>
      <c r="G28" s="12"/>
      <c r="H28" s="12"/>
      <c r="I28" s="12"/>
      <c r="J28" s="12"/>
      <c r="K28" s="12"/>
      <c r="L28" s="12"/>
      <c r="M28" s="12"/>
      <c r="N28" s="12"/>
      <c r="O28" s="8"/>
      <c r="P28" s="8"/>
    </row>
    <row r="29" spans="2:16" ht="12.75">
      <c r="B29" s="12"/>
      <c r="C29" s="12"/>
      <c r="D29" s="12"/>
      <c r="E29" s="12"/>
      <c r="F29" s="12"/>
      <c r="G29" s="12"/>
      <c r="H29" s="12"/>
      <c r="I29" s="12"/>
      <c r="J29" s="12"/>
      <c r="K29" s="12"/>
      <c r="L29" s="12"/>
      <c r="M29" s="12"/>
      <c r="N29" s="12"/>
      <c r="O29" s="8"/>
      <c r="P29" s="8"/>
    </row>
    <row r="30" spans="2:16" ht="12.75">
      <c r="B30" s="12"/>
      <c r="C30" s="12"/>
      <c r="D30" s="12"/>
      <c r="E30" s="12"/>
      <c r="F30" s="12"/>
      <c r="G30" s="12"/>
      <c r="H30" s="12"/>
      <c r="I30" s="12"/>
      <c r="J30" s="12"/>
      <c r="K30" s="12"/>
      <c r="L30" s="12"/>
      <c r="M30" s="12"/>
      <c r="N30" s="12"/>
      <c r="O30" s="12"/>
      <c r="P30" s="12"/>
    </row>
    <row r="31" spans="2:16" ht="12.75">
      <c r="B31" s="12"/>
      <c r="C31" s="12"/>
      <c r="D31" s="12"/>
      <c r="E31" s="12"/>
      <c r="F31" s="12"/>
      <c r="G31" s="12"/>
      <c r="H31" s="12"/>
      <c r="I31" s="12"/>
      <c r="J31" s="12"/>
      <c r="K31" s="12"/>
      <c r="L31" s="12"/>
      <c r="M31" s="12"/>
      <c r="N31" s="12"/>
      <c r="O31" s="12"/>
      <c r="P31" s="12"/>
    </row>
    <row r="32" spans="2:16" ht="12.75">
      <c r="B32" s="12"/>
      <c r="C32" s="12"/>
      <c r="D32" s="12"/>
      <c r="E32" s="12"/>
      <c r="F32" s="12"/>
      <c r="G32" s="12"/>
      <c r="H32" s="12"/>
      <c r="I32" s="12"/>
      <c r="J32" s="12"/>
      <c r="K32" s="12"/>
      <c r="L32" s="12"/>
      <c r="M32" s="12"/>
      <c r="N32" s="12"/>
      <c r="O32" s="12"/>
      <c r="P32" s="12"/>
    </row>
    <row r="33" spans="2:16" ht="12.75">
      <c r="B33" s="12"/>
      <c r="C33" s="12"/>
      <c r="D33" s="12"/>
      <c r="E33" s="12"/>
      <c r="F33" s="12"/>
      <c r="G33" s="12"/>
      <c r="H33" s="12"/>
      <c r="I33" s="12"/>
      <c r="J33" s="12"/>
      <c r="K33" s="12"/>
      <c r="L33" s="12"/>
      <c r="M33" s="12"/>
      <c r="N33" s="12"/>
      <c r="O33" s="12"/>
      <c r="P33" s="12"/>
    </row>
    <row r="34" spans="2:16" ht="12.75">
      <c r="B34" s="12"/>
      <c r="C34" s="12"/>
      <c r="D34" s="12"/>
      <c r="E34" s="12"/>
      <c r="F34" s="12"/>
      <c r="G34" s="12"/>
      <c r="H34" s="12"/>
      <c r="I34" s="12"/>
      <c r="J34" s="12"/>
      <c r="K34" s="12"/>
      <c r="L34" s="12"/>
      <c r="M34" s="12"/>
      <c r="N34" s="12"/>
      <c r="O34" s="12"/>
      <c r="P34" s="12"/>
    </row>
    <row r="35" spans="2:16" ht="12.75">
      <c r="B35" s="12"/>
      <c r="C35" s="12"/>
      <c r="D35" s="12"/>
      <c r="E35" s="12"/>
      <c r="F35" s="12"/>
      <c r="G35" s="12"/>
      <c r="H35" s="12"/>
      <c r="I35" s="12"/>
      <c r="J35" s="12"/>
      <c r="K35" s="12"/>
      <c r="L35" s="12"/>
      <c r="M35" s="12"/>
      <c r="N35" s="12"/>
      <c r="O35" s="12"/>
      <c r="P35" s="12"/>
    </row>
    <row r="36" spans="2:16" ht="12.75">
      <c r="B36" s="12"/>
      <c r="C36" s="12"/>
      <c r="D36" s="12"/>
      <c r="E36" s="12"/>
      <c r="F36" s="12"/>
      <c r="G36" s="12"/>
      <c r="H36" s="12"/>
      <c r="I36" s="12"/>
      <c r="J36" s="12"/>
      <c r="K36" s="12"/>
      <c r="L36" s="12"/>
      <c r="M36" s="12"/>
      <c r="N36" s="12"/>
      <c r="O36" s="12"/>
      <c r="P36" s="12"/>
    </row>
    <row r="37" spans="2:16" ht="12.75">
      <c r="B37" s="12"/>
      <c r="C37" s="12"/>
      <c r="D37" s="12"/>
      <c r="E37" s="12"/>
      <c r="F37" s="12"/>
      <c r="G37" s="12"/>
      <c r="H37" s="12"/>
      <c r="I37" s="12"/>
      <c r="J37" s="12"/>
      <c r="K37" s="12"/>
      <c r="L37" s="12"/>
      <c r="M37" s="12"/>
      <c r="N37" s="12"/>
      <c r="O37" s="12"/>
      <c r="P37" s="12"/>
    </row>
    <row r="38" spans="2:16" ht="12.75">
      <c r="B38" s="12"/>
      <c r="C38" s="12"/>
      <c r="D38" s="12"/>
      <c r="E38" s="12"/>
      <c r="F38" s="12"/>
      <c r="G38" s="12"/>
      <c r="H38" s="12"/>
      <c r="I38" s="12"/>
      <c r="J38" s="12"/>
      <c r="K38" s="12"/>
      <c r="L38" s="12"/>
      <c r="M38" s="12"/>
      <c r="N38" s="12"/>
      <c r="O38" s="12"/>
      <c r="P38" s="12"/>
    </row>
    <row r="39" spans="2:16" ht="12.75">
      <c r="B39" s="12"/>
      <c r="C39" s="12"/>
      <c r="D39" s="12"/>
      <c r="E39" s="12"/>
      <c r="F39" s="12"/>
      <c r="G39" s="12"/>
      <c r="H39" s="12"/>
      <c r="I39" s="12"/>
      <c r="J39" s="12"/>
      <c r="K39" s="12"/>
      <c r="L39" s="12"/>
      <c r="M39" s="12"/>
      <c r="N39" s="12"/>
      <c r="O39" s="12"/>
      <c r="P39" s="12"/>
    </row>
    <row r="40" spans="2:16" ht="12.75">
      <c r="B40" s="12"/>
      <c r="C40" s="12"/>
      <c r="D40" s="12"/>
      <c r="E40" s="12"/>
      <c r="F40" s="12"/>
      <c r="G40" s="12"/>
      <c r="H40" s="12"/>
      <c r="I40" s="12"/>
      <c r="J40" s="12"/>
      <c r="K40" s="12"/>
      <c r="L40" s="12"/>
      <c r="M40" s="12"/>
      <c r="N40" s="12"/>
      <c r="O40" s="12"/>
      <c r="P40" s="12"/>
    </row>
    <row r="41" spans="2:16" ht="12.75">
      <c r="B41" s="12"/>
      <c r="C41" s="12"/>
      <c r="D41" s="12"/>
      <c r="E41" s="12"/>
      <c r="F41" s="12"/>
      <c r="G41" s="12"/>
      <c r="H41" s="12"/>
      <c r="I41" s="12"/>
      <c r="J41" s="12"/>
      <c r="K41" s="12"/>
      <c r="L41" s="12"/>
      <c r="M41" s="12"/>
      <c r="N41" s="12"/>
      <c r="O41" s="12"/>
      <c r="P41" s="12"/>
    </row>
    <row r="42" spans="2:16" ht="12.75">
      <c r="B42" s="12"/>
      <c r="C42" s="12"/>
      <c r="D42" s="12"/>
      <c r="E42" s="12"/>
      <c r="F42" s="12"/>
      <c r="G42" s="12"/>
      <c r="H42" s="12"/>
      <c r="I42" s="12"/>
      <c r="J42" s="12"/>
      <c r="K42" s="12"/>
      <c r="L42" s="12"/>
      <c r="M42" s="12"/>
      <c r="N42" s="12"/>
      <c r="O42" s="12"/>
      <c r="P42" s="12"/>
    </row>
    <row r="43" spans="2:16" ht="12.75">
      <c r="B43" s="12"/>
      <c r="C43" s="12"/>
      <c r="D43" s="12"/>
      <c r="E43" s="12"/>
      <c r="F43" s="12"/>
      <c r="G43" s="12"/>
      <c r="H43" s="12"/>
      <c r="I43" s="12"/>
      <c r="J43" s="12"/>
      <c r="K43" s="12"/>
      <c r="L43" s="12"/>
      <c r="M43" s="12"/>
      <c r="N43" s="12"/>
      <c r="O43" s="12"/>
      <c r="P43" s="12"/>
    </row>
    <row r="44" spans="2:16" ht="12.75">
      <c r="B44" s="12"/>
      <c r="C44" s="12"/>
      <c r="D44" s="12"/>
      <c r="E44" s="12"/>
      <c r="F44" s="12"/>
      <c r="G44" s="12"/>
      <c r="H44" s="12"/>
      <c r="I44" s="12"/>
      <c r="J44" s="12"/>
      <c r="K44" s="12"/>
      <c r="L44" s="12"/>
      <c r="M44" s="12"/>
      <c r="N44" s="12"/>
      <c r="O44" s="12"/>
      <c r="P44" s="12"/>
    </row>
    <row r="45" spans="2:16" ht="12.75">
      <c r="B45" s="12"/>
      <c r="C45" s="12"/>
      <c r="D45" s="12"/>
      <c r="E45" s="12"/>
      <c r="F45" s="12"/>
      <c r="G45" s="12"/>
      <c r="H45" s="12"/>
      <c r="I45" s="12"/>
      <c r="J45" s="12"/>
      <c r="K45" s="12"/>
      <c r="L45" s="12"/>
      <c r="M45" s="12"/>
      <c r="N45" s="12"/>
      <c r="O45" s="12"/>
      <c r="P45" s="12"/>
    </row>
    <row r="46" spans="2:16" ht="12.75">
      <c r="B46" s="12"/>
      <c r="C46" s="12"/>
      <c r="D46" s="12"/>
      <c r="E46" s="12"/>
      <c r="F46" s="12"/>
      <c r="G46" s="12"/>
      <c r="H46" s="12"/>
      <c r="I46" s="12"/>
      <c r="J46" s="12"/>
      <c r="K46" s="12"/>
      <c r="L46" s="12"/>
      <c r="M46" s="12"/>
      <c r="N46" s="12"/>
      <c r="O46" s="12"/>
      <c r="P46" s="12"/>
    </row>
    <row r="47" spans="2:16" ht="12.75">
      <c r="B47" s="12"/>
      <c r="C47" s="12"/>
      <c r="D47" s="12"/>
      <c r="E47" s="12"/>
      <c r="F47" s="12"/>
      <c r="G47" s="12"/>
      <c r="H47" s="12"/>
      <c r="I47" s="12"/>
      <c r="J47" s="12"/>
      <c r="K47" s="12"/>
      <c r="L47" s="12"/>
      <c r="M47" s="12"/>
      <c r="N47" s="12"/>
      <c r="O47" s="12"/>
      <c r="P47" s="12"/>
    </row>
    <row r="48" spans="2:16" ht="12.75">
      <c r="B48" s="12"/>
      <c r="C48" s="12"/>
      <c r="D48" s="12"/>
      <c r="E48" s="12"/>
      <c r="F48" s="12"/>
      <c r="G48" s="12"/>
      <c r="H48" s="12"/>
      <c r="I48" s="12"/>
      <c r="J48" s="12"/>
      <c r="K48" s="12"/>
      <c r="L48" s="12"/>
      <c r="M48" s="12"/>
      <c r="N48" s="12"/>
      <c r="O48" s="12"/>
      <c r="P48" s="12"/>
    </row>
    <row r="49" spans="2:16" ht="12.75">
      <c r="B49" s="12"/>
      <c r="C49" s="12"/>
      <c r="D49" s="12"/>
      <c r="E49" s="12"/>
      <c r="F49" s="12"/>
      <c r="G49" s="12"/>
      <c r="H49" s="12"/>
      <c r="I49" s="12"/>
      <c r="J49" s="12"/>
      <c r="K49" s="12"/>
      <c r="L49" s="12"/>
      <c r="M49" s="12"/>
      <c r="N49" s="12"/>
      <c r="O49" s="12"/>
      <c r="P49" s="12"/>
    </row>
    <row r="50" spans="2:16" ht="12.75">
      <c r="B50" s="12"/>
      <c r="C50" s="12"/>
      <c r="D50" s="12"/>
      <c r="E50" s="12"/>
      <c r="F50" s="12"/>
      <c r="G50" s="12"/>
      <c r="H50" s="12"/>
      <c r="I50" s="12"/>
      <c r="J50" s="12"/>
      <c r="K50" s="12"/>
      <c r="L50" s="12"/>
      <c r="M50" s="12"/>
      <c r="N50" s="12"/>
      <c r="O50" s="12"/>
      <c r="P50" s="12"/>
    </row>
    <row r="51" spans="2:16" ht="12.75">
      <c r="B51" s="12"/>
      <c r="C51" s="12"/>
      <c r="D51" s="12"/>
      <c r="E51" s="12"/>
      <c r="F51" s="12"/>
      <c r="G51" s="12"/>
      <c r="H51" s="12"/>
      <c r="I51" s="12"/>
      <c r="J51" s="12"/>
      <c r="K51" s="12"/>
      <c r="L51" s="12"/>
      <c r="M51" s="12"/>
      <c r="N51" s="12"/>
      <c r="O51" s="12"/>
      <c r="P51" s="12"/>
    </row>
    <row r="52" spans="2:16" ht="12.75">
      <c r="B52" s="12"/>
      <c r="C52" s="12"/>
      <c r="D52" s="12"/>
      <c r="E52" s="12"/>
      <c r="F52" s="12"/>
      <c r="G52" s="12"/>
      <c r="H52" s="12"/>
      <c r="I52" s="12"/>
      <c r="J52" s="12"/>
      <c r="K52" s="12"/>
      <c r="L52" s="12"/>
      <c r="M52" s="12"/>
      <c r="N52" s="12"/>
      <c r="O52" s="12"/>
      <c r="P52" s="12"/>
    </row>
    <row r="53" spans="2:16" ht="12.75">
      <c r="B53" s="12"/>
      <c r="C53" s="12"/>
      <c r="D53" s="12"/>
      <c r="E53" s="12"/>
      <c r="F53" s="12"/>
      <c r="G53" s="12"/>
      <c r="H53" s="12"/>
      <c r="I53" s="12"/>
      <c r="J53" s="12"/>
      <c r="K53" s="12"/>
      <c r="L53" s="12"/>
      <c r="M53" s="12"/>
      <c r="N53" s="12"/>
      <c r="O53" s="12"/>
      <c r="P53" s="12"/>
    </row>
    <row r="54" spans="2:16" ht="12.75">
      <c r="B54" s="12"/>
      <c r="C54" s="12"/>
      <c r="D54" s="12"/>
      <c r="E54" s="12"/>
      <c r="F54" s="12"/>
      <c r="G54" s="12"/>
      <c r="H54" s="12"/>
      <c r="I54" s="12"/>
      <c r="J54" s="12"/>
      <c r="K54" s="12"/>
      <c r="L54" s="12"/>
      <c r="M54" s="12"/>
      <c r="N54" s="12"/>
      <c r="O54" s="12"/>
      <c r="P54" s="12"/>
    </row>
    <row r="55" spans="2:16" ht="12.75">
      <c r="B55" s="12"/>
      <c r="C55" s="12"/>
      <c r="D55" s="12"/>
      <c r="E55" s="12"/>
      <c r="F55" s="12"/>
      <c r="G55" s="12"/>
      <c r="H55" s="12"/>
      <c r="I55" s="12"/>
      <c r="J55" s="12"/>
      <c r="K55" s="12"/>
      <c r="L55" s="12"/>
      <c r="M55" s="12"/>
      <c r="N55" s="12"/>
      <c r="O55" s="12"/>
      <c r="P55" s="12"/>
    </row>
    <row r="56" spans="2:16" ht="12.75">
      <c r="B56" s="12"/>
      <c r="C56" s="12"/>
      <c r="D56" s="12"/>
      <c r="E56" s="12"/>
      <c r="F56" s="12"/>
      <c r="G56" s="12"/>
      <c r="H56" s="12"/>
      <c r="I56" s="12"/>
      <c r="J56" s="12"/>
      <c r="K56" s="12"/>
      <c r="L56" s="12"/>
      <c r="M56" s="12"/>
      <c r="N56" s="12"/>
      <c r="O56" s="12"/>
      <c r="P56" s="12"/>
    </row>
    <row r="57" spans="2:16" ht="12.75">
      <c r="B57" s="12"/>
      <c r="C57" s="12"/>
      <c r="D57" s="12"/>
      <c r="E57" s="12"/>
      <c r="F57" s="12"/>
      <c r="G57" s="12"/>
      <c r="H57" s="12"/>
      <c r="I57" s="12"/>
      <c r="J57" s="12"/>
      <c r="K57" s="12"/>
      <c r="L57" s="12"/>
      <c r="M57" s="12"/>
      <c r="N57" s="12"/>
      <c r="O57" s="12"/>
      <c r="P57" s="12"/>
    </row>
    <row r="58" spans="2:16" ht="12.75">
      <c r="B58" s="12"/>
      <c r="C58" s="12"/>
      <c r="D58" s="12"/>
      <c r="E58" s="12"/>
      <c r="F58" s="12"/>
      <c r="G58" s="12"/>
      <c r="H58" s="12"/>
      <c r="I58" s="12"/>
      <c r="J58" s="12"/>
      <c r="K58" s="12"/>
      <c r="L58" s="12"/>
      <c r="M58" s="12"/>
      <c r="N58" s="12"/>
      <c r="O58" s="12"/>
      <c r="P58" s="12"/>
    </row>
    <row r="59" spans="2:16" ht="12.75">
      <c r="B59" s="12"/>
      <c r="C59" s="12"/>
      <c r="D59" s="12"/>
      <c r="E59" s="12"/>
      <c r="F59" s="12"/>
      <c r="G59" s="12"/>
      <c r="H59" s="12"/>
      <c r="I59" s="12"/>
      <c r="J59" s="12"/>
      <c r="K59" s="12"/>
      <c r="L59" s="12"/>
      <c r="M59" s="12"/>
      <c r="N59" s="12"/>
      <c r="O59" s="12"/>
      <c r="P59" s="12"/>
    </row>
    <row r="60" spans="2:16" ht="12.75">
      <c r="B60" s="12"/>
      <c r="C60" s="12"/>
      <c r="D60" s="12"/>
      <c r="E60" s="12"/>
      <c r="F60" s="12"/>
      <c r="G60" s="12"/>
      <c r="H60" s="12"/>
      <c r="I60" s="12"/>
      <c r="J60" s="12"/>
      <c r="K60" s="12"/>
      <c r="L60" s="12"/>
      <c r="M60" s="12"/>
      <c r="N60" s="12"/>
      <c r="O60" s="12"/>
      <c r="P60" s="12"/>
    </row>
    <row r="61" spans="2:16" ht="12.75">
      <c r="B61" s="12"/>
      <c r="C61" s="12"/>
      <c r="D61" s="12"/>
      <c r="E61" s="12"/>
      <c r="F61" s="12"/>
      <c r="G61" s="12"/>
      <c r="H61" s="12"/>
      <c r="I61" s="12"/>
      <c r="J61" s="12"/>
      <c r="K61" s="12"/>
      <c r="L61" s="12"/>
      <c r="M61" s="12"/>
      <c r="N61" s="12"/>
      <c r="O61" s="12"/>
      <c r="P61" s="12"/>
    </row>
    <row r="62" spans="2:16" ht="12.75">
      <c r="B62" s="12"/>
      <c r="C62" s="12"/>
      <c r="D62" s="12"/>
      <c r="E62" s="12"/>
      <c r="F62" s="12"/>
      <c r="G62" s="12"/>
      <c r="H62" s="12"/>
      <c r="I62" s="12"/>
      <c r="J62" s="12"/>
      <c r="K62" s="12"/>
      <c r="L62" s="12"/>
      <c r="M62" s="12"/>
      <c r="N62" s="12"/>
      <c r="O62" s="12"/>
      <c r="P62" s="12"/>
    </row>
    <row r="63" spans="2:16" ht="12.75">
      <c r="B63" s="12"/>
      <c r="C63" s="12"/>
      <c r="D63" s="12"/>
      <c r="E63" s="12"/>
      <c r="F63" s="12"/>
      <c r="G63" s="12"/>
      <c r="H63" s="12"/>
      <c r="I63" s="12"/>
      <c r="J63" s="12"/>
      <c r="K63" s="12"/>
      <c r="L63" s="12"/>
      <c r="M63" s="12"/>
      <c r="N63" s="12"/>
      <c r="O63" s="12"/>
      <c r="P63" s="12"/>
    </row>
    <row r="64" spans="2:16" ht="12.75">
      <c r="B64" s="12"/>
      <c r="C64" s="12"/>
      <c r="D64" s="12"/>
      <c r="E64" s="12"/>
      <c r="F64" s="12"/>
      <c r="G64" s="12"/>
      <c r="H64" s="12"/>
      <c r="I64" s="12"/>
      <c r="J64" s="12"/>
      <c r="K64" s="12"/>
      <c r="L64" s="12"/>
      <c r="M64" s="12"/>
      <c r="N64" s="12"/>
      <c r="O64" s="12"/>
      <c r="P64" s="12"/>
    </row>
    <row r="65" spans="2:16" ht="12.75">
      <c r="B65" s="12"/>
      <c r="C65" s="12"/>
      <c r="D65" s="12"/>
      <c r="E65" s="12"/>
      <c r="F65" s="12"/>
      <c r="G65" s="12"/>
      <c r="H65" s="12"/>
      <c r="I65" s="12"/>
      <c r="J65" s="12"/>
      <c r="K65" s="12"/>
      <c r="L65" s="12"/>
      <c r="M65" s="12"/>
      <c r="N65" s="12"/>
      <c r="O65" s="12"/>
      <c r="P65" s="12"/>
    </row>
    <row r="66" spans="2:16" ht="12.75">
      <c r="B66" s="12"/>
      <c r="C66" s="12"/>
      <c r="D66" s="12"/>
      <c r="E66" s="12"/>
      <c r="F66" s="12"/>
      <c r="G66" s="12"/>
      <c r="H66" s="12"/>
      <c r="I66" s="12"/>
      <c r="J66" s="12"/>
      <c r="K66" s="12"/>
      <c r="L66" s="12"/>
      <c r="M66" s="12"/>
      <c r="N66" s="12"/>
      <c r="O66" s="12"/>
      <c r="P66" s="12"/>
    </row>
    <row r="67" spans="2:16" ht="12.75">
      <c r="B67" s="12"/>
      <c r="C67" s="12"/>
      <c r="D67" s="12"/>
      <c r="E67" s="12"/>
      <c r="F67" s="12"/>
      <c r="G67" s="12"/>
      <c r="H67" s="12"/>
      <c r="I67" s="12"/>
      <c r="J67" s="12"/>
      <c r="K67" s="12"/>
      <c r="L67" s="12"/>
      <c r="M67" s="12"/>
      <c r="N67" s="12"/>
      <c r="O67" s="12"/>
      <c r="P67" s="12"/>
    </row>
    <row r="68" spans="2:16" ht="12.75">
      <c r="B68" s="12"/>
      <c r="C68" s="12"/>
      <c r="D68" s="12"/>
      <c r="E68" s="12"/>
      <c r="F68" s="12"/>
      <c r="G68" s="12"/>
      <c r="H68" s="12"/>
      <c r="I68" s="12"/>
      <c r="J68" s="12"/>
      <c r="K68" s="12"/>
      <c r="L68" s="12"/>
      <c r="M68" s="12"/>
      <c r="N68" s="12"/>
      <c r="O68" s="12"/>
      <c r="P68" s="12"/>
    </row>
    <row r="69" spans="2:16" ht="12.75">
      <c r="B69" s="12"/>
      <c r="C69" s="12"/>
      <c r="D69" s="12"/>
      <c r="E69" s="12"/>
      <c r="F69" s="12"/>
      <c r="G69" s="12"/>
      <c r="H69" s="12"/>
      <c r="I69" s="12"/>
      <c r="J69" s="12"/>
      <c r="K69" s="12"/>
      <c r="L69" s="12"/>
      <c r="M69" s="12"/>
      <c r="N69" s="12"/>
      <c r="O69" s="12"/>
      <c r="P69" s="12"/>
    </row>
    <row r="70" spans="2:16" ht="12.75">
      <c r="B70" s="12"/>
      <c r="C70" s="12"/>
      <c r="D70" s="12"/>
      <c r="E70" s="12"/>
      <c r="F70" s="12"/>
      <c r="G70" s="12"/>
      <c r="H70" s="12"/>
      <c r="I70" s="12"/>
      <c r="J70" s="12"/>
      <c r="K70" s="12"/>
      <c r="L70" s="12"/>
      <c r="M70" s="12"/>
      <c r="N70" s="12"/>
      <c r="O70" s="12"/>
      <c r="P70" s="12"/>
    </row>
    <row r="71" spans="2:16" ht="12.75">
      <c r="B71" s="12"/>
      <c r="C71" s="12"/>
      <c r="D71" s="12"/>
      <c r="E71" s="12"/>
      <c r="F71" s="12"/>
      <c r="G71" s="12"/>
      <c r="H71" s="12"/>
      <c r="I71" s="12"/>
      <c r="J71" s="12"/>
      <c r="K71" s="12"/>
      <c r="L71" s="12"/>
      <c r="M71" s="12"/>
      <c r="N71" s="12"/>
      <c r="O71" s="12"/>
      <c r="P71" s="12"/>
    </row>
    <row r="72" spans="2:16" ht="12.75">
      <c r="B72" s="12"/>
      <c r="C72" s="12"/>
      <c r="D72" s="12"/>
      <c r="E72" s="12"/>
      <c r="F72" s="12"/>
      <c r="G72" s="12"/>
      <c r="H72" s="12"/>
      <c r="I72" s="12"/>
      <c r="J72" s="12"/>
      <c r="K72" s="12"/>
      <c r="L72" s="12"/>
      <c r="M72" s="12"/>
      <c r="N72" s="12"/>
      <c r="O72" s="12"/>
      <c r="P72" s="12"/>
    </row>
    <row r="73" spans="2:16" ht="12.75">
      <c r="B73" s="12"/>
      <c r="C73" s="12"/>
      <c r="D73" s="12"/>
      <c r="E73" s="12"/>
      <c r="F73" s="12"/>
      <c r="G73" s="12"/>
      <c r="H73" s="12"/>
      <c r="I73" s="12"/>
      <c r="J73" s="12"/>
      <c r="K73" s="12"/>
      <c r="L73" s="12"/>
      <c r="M73" s="12"/>
      <c r="N73" s="12"/>
      <c r="O73" s="12"/>
      <c r="P73" s="12"/>
    </row>
    <row r="74" spans="2:16" ht="12.75">
      <c r="B74" s="12"/>
      <c r="C74" s="12"/>
      <c r="D74" s="12"/>
      <c r="E74" s="12"/>
      <c r="F74" s="12"/>
      <c r="G74" s="12"/>
      <c r="H74" s="12"/>
      <c r="I74" s="12"/>
      <c r="J74" s="12"/>
      <c r="K74" s="12"/>
      <c r="L74" s="12"/>
      <c r="M74" s="12"/>
      <c r="N74" s="12"/>
      <c r="O74" s="12"/>
      <c r="P74" s="12"/>
    </row>
    <row r="75" spans="2:16" ht="12.75">
      <c r="B75" s="12"/>
      <c r="C75" s="12"/>
      <c r="D75" s="12"/>
      <c r="E75" s="12"/>
      <c r="F75" s="12"/>
      <c r="G75" s="12"/>
      <c r="H75" s="12"/>
      <c r="I75" s="12"/>
      <c r="J75" s="12"/>
      <c r="K75" s="12"/>
      <c r="L75" s="12"/>
      <c r="M75" s="12"/>
      <c r="N75" s="12"/>
      <c r="O75" s="12"/>
      <c r="P75" s="12"/>
    </row>
    <row r="76" spans="2:16" ht="12.75">
      <c r="B76" s="12"/>
      <c r="C76" s="12"/>
      <c r="D76" s="12"/>
      <c r="E76" s="12"/>
      <c r="F76" s="12"/>
      <c r="G76" s="12"/>
      <c r="H76" s="12"/>
      <c r="I76" s="12"/>
      <c r="J76" s="12"/>
      <c r="K76" s="12"/>
      <c r="L76" s="12"/>
      <c r="M76" s="12"/>
      <c r="N76" s="12"/>
      <c r="O76" s="12"/>
      <c r="P76" s="12"/>
    </row>
    <row r="77" spans="2:16" ht="12.75">
      <c r="B77" s="12"/>
      <c r="C77" s="12"/>
      <c r="D77" s="12"/>
      <c r="E77" s="12"/>
      <c r="F77" s="12"/>
      <c r="G77" s="12"/>
      <c r="H77" s="12"/>
      <c r="I77" s="12"/>
      <c r="J77" s="12"/>
      <c r="K77" s="12"/>
      <c r="L77" s="12"/>
      <c r="M77" s="12"/>
      <c r="N77" s="12"/>
      <c r="O77" s="12"/>
      <c r="P77" s="12"/>
    </row>
    <row r="78" spans="2:16" ht="12.75">
      <c r="B78" s="12"/>
      <c r="C78" s="12"/>
      <c r="D78" s="12"/>
      <c r="E78" s="12"/>
      <c r="F78" s="12"/>
      <c r="G78" s="12"/>
      <c r="H78" s="12"/>
      <c r="I78" s="12"/>
      <c r="J78" s="12"/>
      <c r="K78" s="12"/>
      <c r="L78" s="12"/>
      <c r="M78" s="12"/>
      <c r="N78" s="12"/>
      <c r="O78" s="12"/>
      <c r="P78" s="12"/>
    </row>
    <row r="79" spans="2:16" ht="12.75">
      <c r="B79" s="12"/>
      <c r="C79" s="12"/>
      <c r="D79" s="12"/>
      <c r="E79" s="12"/>
      <c r="F79" s="12"/>
      <c r="G79" s="12"/>
      <c r="H79" s="12"/>
      <c r="I79" s="12"/>
      <c r="J79" s="12"/>
      <c r="K79" s="12"/>
      <c r="L79" s="12"/>
      <c r="M79" s="12"/>
      <c r="N79" s="12"/>
      <c r="O79" s="12"/>
      <c r="P79" s="12"/>
    </row>
    <row r="80" spans="2:16" ht="12.75">
      <c r="B80" s="12"/>
      <c r="C80" s="12"/>
      <c r="D80" s="12"/>
      <c r="E80" s="12"/>
      <c r="F80" s="12"/>
      <c r="G80" s="12"/>
      <c r="H80" s="12"/>
      <c r="I80" s="12"/>
      <c r="J80" s="12"/>
      <c r="K80" s="12"/>
      <c r="L80" s="12"/>
      <c r="M80" s="12"/>
      <c r="N80" s="12"/>
      <c r="O80" s="12"/>
      <c r="P80" s="12"/>
    </row>
    <row r="81" spans="2:16" ht="12.75">
      <c r="B81" s="12"/>
      <c r="C81" s="12"/>
      <c r="D81" s="12"/>
      <c r="E81" s="12"/>
      <c r="F81" s="12"/>
      <c r="G81" s="12"/>
      <c r="H81" s="12"/>
      <c r="I81" s="12"/>
      <c r="J81" s="12"/>
      <c r="K81" s="12"/>
      <c r="L81" s="12"/>
      <c r="M81" s="12"/>
      <c r="N81" s="12"/>
      <c r="O81" s="12"/>
      <c r="P81" s="12"/>
    </row>
    <row r="82" spans="2:16" ht="12.75">
      <c r="B82" s="12"/>
      <c r="C82" s="12"/>
      <c r="D82" s="12"/>
      <c r="E82" s="12"/>
      <c r="F82" s="12"/>
      <c r="G82" s="12"/>
      <c r="H82" s="12"/>
      <c r="I82" s="12"/>
      <c r="J82" s="12"/>
      <c r="K82" s="12"/>
      <c r="L82" s="12"/>
      <c r="M82" s="12"/>
      <c r="N82" s="12"/>
      <c r="O82" s="12"/>
      <c r="P82" s="12"/>
    </row>
    <row r="83" spans="2:16" ht="12.75">
      <c r="B83" s="12"/>
      <c r="C83" s="12"/>
      <c r="D83" s="12"/>
      <c r="E83" s="12"/>
      <c r="F83" s="12"/>
      <c r="G83" s="12"/>
      <c r="H83" s="12"/>
      <c r="I83" s="12"/>
      <c r="J83" s="12"/>
      <c r="K83" s="12"/>
      <c r="L83" s="12"/>
      <c r="M83" s="12"/>
      <c r="N83" s="12"/>
      <c r="O83" s="12"/>
      <c r="P83" s="12"/>
    </row>
    <row r="84" spans="2:16" ht="12.75">
      <c r="B84" s="12"/>
      <c r="C84" s="12"/>
      <c r="D84" s="12"/>
      <c r="E84" s="12"/>
      <c r="F84" s="12"/>
      <c r="G84" s="12"/>
      <c r="H84" s="12"/>
      <c r="I84" s="12"/>
      <c r="J84" s="12"/>
      <c r="K84" s="12"/>
      <c r="L84" s="12"/>
      <c r="M84" s="12"/>
      <c r="N84" s="12"/>
      <c r="O84" s="12"/>
      <c r="P84" s="12"/>
    </row>
    <row r="85" spans="2:16" ht="12.75">
      <c r="B85" s="12"/>
      <c r="C85" s="12"/>
      <c r="D85" s="12"/>
      <c r="E85" s="12"/>
      <c r="F85" s="12"/>
      <c r="G85" s="12"/>
      <c r="H85" s="12"/>
      <c r="I85" s="12"/>
      <c r="J85" s="12"/>
      <c r="K85" s="12"/>
      <c r="L85" s="12"/>
      <c r="M85" s="12"/>
      <c r="N85" s="12"/>
      <c r="O85" s="12"/>
      <c r="P85" s="12"/>
    </row>
    <row r="86" spans="2:16" ht="12.75">
      <c r="B86" s="12"/>
      <c r="C86" s="12"/>
      <c r="D86" s="12"/>
      <c r="E86" s="12"/>
      <c r="F86" s="12"/>
      <c r="G86" s="12"/>
      <c r="H86" s="12"/>
      <c r="I86" s="12"/>
      <c r="J86" s="12"/>
      <c r="K86" s="12"/>
      <c r="L86" s="12"/>
      <c r="M86" s="12"/>
      <c r="N86" s="12"/>
      <c r="O86" s="12"/>
      <c r="P86" s="12"/>
    </row>
    <row r="87" spans="2:16" ht="12.75">
      <c r="B87" s="12"/>
      <c r="C87" s="12"/>
      <c r="D87" s="12"/>
      <c r="E87" s="12"/>
      <c r="F87" s="12"/>
      <c r="G87" s="12"/>
      <c r="H87" s="12"/>
      <c r="I87" s="12"/>
      <c r="J87" s="12"/>
      <c r="K87" s="12"/>
      <c r="L87" s="12"/>
      <c r="M87" s="12"/>
      <c r="N87" s="12"/>
      <c r="O87" s="12"/>
      <c r="P87" s="12"/>
    </row>
    <row r="88" spans="2:16" ht="12.75">
      <c r="B88" s="12"/>
      <c r="C88" s="12"/>
      <c r="D88" s="12"/>
      <c r="E88" s="12"/>
      <c r="F88" s="12"/>
      <c r="G88" s="12"/>
      <c r="H88" s="12"/>
      <c r="I88" s="12"/>
      <c r="J88" s="12"/>
      <c r="K88" s="12"/>
      <c r="L88" s="12"/>
      <c r="M88" s="12"/>
      <c r="N88" s="12"/>
      <c r="O88" s="12"/>
      <c r="P88" s="12"/>
    </row>
    <row r="89" spans="2:16" ht="12.75">
      <c r="B89" s="12"/>
      <c r="C89" s="12"/>
      <c r="D89" s="12"/>
      <c r="E89" s="12"/>
      <c r="F89" s="12"/>
      <c r="G89" s="12"/>
      <c r="H89" s="12"/>
      <c r="I89" s="12"/>
      <c r="J89" s="12"/>
      <c r="K89" s="12"/>
      <c r="L89" s="12"/>
      <c r="M89" s="12"/>
      <c r="N89" s="12"/>
      <c r="O89" s="12"/>
      <c r="P89" s="12"/>
    </row>
    <row r="90" spans="2:16" ht="12.75">
      <c r="B90" s="12"/>
      <c r="C90" s="12"/>
      <c r="D90" s="12"/>
      <c r="E90" s="12"/>
      <c r="F90" s="12"/>
      <c r="G90" s="12"/>
      <c r="H90" s="12"/>
      <c r="I90" s="12"/>
      <c r="J90" s="12"/>
      <c r="K90" s="12"/>
      <c r="L90" s="12"/>
      <c r="M90" s="12"/>
      <c r="N90" s="12"/>
      <c r="O90" s="12"/>
      <c r="P90" s="12"/>
    </row>
    <row r="91" spans="2:16" ht="12.75">
      <c r="B91" s="12"/>
      <c r="C91" s="12"/>
      <c r="D91" s="12"/>
      <c r="E91" s="12"/>
      <c r="F91" s="12"/>
      <c r="G91" s="12"/>
      <c r="H91" s="12"/>
      <c r="I91" s="12"/>
      <c r="J91" s="12"/>
      <c r="K91" s="12"/>
      <c r="L91" s="12"/>
      <c r="M91" s="12"/>
      <c r="N91" s="12"/>
      <c r="O91" s="12"/>
      <c r="P91" s="12"/>
    </row>
    <row r="92" spans="2:16" ht="12.75">
      <c r="B92" s="12"/>
      <c r="C92" s="12"/>
      <c r="D92" s="12"/>
      <c r="E92" s="12"/>
      <c r="F92" s="12"/>
      <c r="G92" s="12"/>
      <c r="H92" s="12"/>
      <c r="I92" s="12"/>
      <c r="J92" s="12"/>
      <c r="K92" s="12"/>
      <c r="L92" s="12"/>
      <c r="M92" s="12"/>
      <c r="N92" s="12"/>
      <c r="O92" s="12"/>
      <c r="P92" s="12"/>
    </row>
    <row r="93" spans="2:16" ht="12.75">
      <c r="B93" s="12"/>
      <c r="C93" s="12"/>
      <c r="D93" s="12"/>
      <c r="E93" s="12"/>
      <c r="F93" s="12"/>
      <c r="G93" s="12"/>
      <c r="H93" s="12"/>
      <c r="I93" s="12"/>
      <c r="J93" s="12"/>
      <c r="K93" s="12"/>
      <c r="L93" s="12"/>
      <c r="M93" s="12"/>
      <c r="N93" s="12"/>
      <c r="O93" s="12"/>
      <c r="P93" s="12"/>
    </row>
    <row r="94" spans="2:16" ht="12.75">
      <c r="B94" s="12"/>
      <c r="C94" s="12"/>
      <c r="D94" s="12"/>
      <c r="E94" s="12"/>
      <c r="F94" s="12"/>
      <c r="G94" s="12"/>
      <c r="H94" s="12"/>
      <c r="I94" s="12"/>
      <c r="J94" s="12"/>
      <c r="K94" s="12"/>
      <c r="L94" s="12"/>
      <c r="M94" s="12"/>
      <c r="N94" s="12"/>
      <c r="O94" s="12"/>
      <c r="P94" s="12"/>
    </row>
    <row r="95" spans="2:16" ht="12.75">
      <c r="B95" s="12"/>
      <c r="C95" s="12"/>
      <c r="D95" s="12"/>
      <c r="E95" s="12"/>
      <c r="F95" s="12"/>
      <c r="G95" s="12"/>
      <c r="H95" s="12"/>
      <c r="I95" s="12"/>
      <c r="J95" s="12"/>
      <c r="K95" s="12"/>
      <c r="L95" s="12"/>
      <c r="M95" s="12"/>
      <c r="N95" s="12"/>
      <c r="O95" s="12"/>
      <c r="P95" s="12"/>
    </row>
    <row r="96" spans="2:16" ht="12.75">
      <c r="B96" s="12"/>
      <c r="C96" s="12"/>
      <c r="D96" s="12"/>
      <c r="E96" s="12"/>
      <c r="F96" s="12"/>
      <c r="G96" s="12"/>
      <c r="H96" s="12"/>
      <c r="I96" s="12"/>
      <c r="J96" s="12"/>
      <c r="K96" s="12"/>
      <c r="L96" s="12"/>
      <c r="M96" s="12"/>
      <c r="N96" s="12"/>
      <c r="O96" s="12"/>
      <c r="P96" s="12"/>
    </row>
    <row r="97" spans="2:16" ht="12.75">
      <c r="B97" s="12"/>
      <c r="C97" s="12"/>
      <c r="D97" s="12"/>
      <c r="E97" s="12"/>
      <c r="F97" s="12"/>
      <c r="G97" s="12"/>
      <c r="H97" s="12"/>
      <c r="I97" s="12"/>
      <c r="J97" s="12"/>
      <c r="K97" s="12"/>
      <c r="L97" s="12"/>
      <c r="M97" s="12"/>
      <c r="N97" s="12"/>
      <c r="O97" s="12"/>
      <c r="P97" s="12"/>
    </row>
    <row r="98" spans="2:16" ht="12.75">
      <c r="B98" s="12"/>
      <c r="C98" s="12"/>
      <c r="D98" s="12"/>
      <c r="E98" s="12"/>
      <c r="F98" s="12"/>
      <c r="G98" s="12"/>
      <c r="H98" s="12"/>
      <c r="I98" s="12"/>
      <c r="J98" s="12"/>
      <c r="K98" s="12"/>
      <c r="L98" s="12"/>
      <c r="M98" s="12"/>
      <c r="N98" s="12"/>
      <c r="O98" s="12"/>
      <c r="P98" s="12"/>
    </row>
    <row r="99" spans="2:16" ht="12.75">
      <c r="B99" s="12"/>
      <c r="C99" s="12"/>
      <c r="D99" s="12"/>
      <c r="E99" s="12"/>
      <c r="F99" s="12"/>
      <c r="G99" s="12"/>
      <c r="H99" s="12"/>
      <c r="I99" s="12"/>
      <c r="J99" s="12"/>
      <c r="K99" s="12"/>
      <c r="L99" s="12"/>
      <c r="M99" s="12"/>
      <c r="N99" s="12"/>
      <c r="O99" s="12"/>
      <c r="P99" s="12"/>
    </row>
    <row r="100" spans="2:16" ht="12.75">
      <c r="B100" s="12"/>
      <c r="C100" s="12"/>
      <c r="D100" s="12"/>
      <c r="E100" s="12"/>
      <c r="F100" s="12"/>
      <c r="G100" s="12"/>
      <c r="H100" s="12"/>
      <c r="I100" s="12"/>
      <c r="J100" s="12"/>
      <c r="K100" s="12"/>
      <c r="L100" s="12"/>
      <c r="M100" s="12"/>
      <c r="N100" s="12"/>
      <c r="O100" s="12"/>
      <c r="P100" s="12"/>
    </row>
    <row r="101" spans="2:16" ht="12.75">
      <c r="B101" s="12"/>
      <c r="C101" s="12"/>
      <c r="D101" s="12"/>
      <c r="E101" s="12"/>
      <c r="F101" s="12"/>
      <c r="G101" s="12"/>
      <c r="H101" s="12"/>
      <c r="I101" s="12"/>
      <c r="J101" s="12"/>
      <c r="K101" s="12"/>
      <c r="L101" s="12"/>
      <c r="M101" s="12"/>
      <c r="N101" s="12"/>
      <c r="O101" s="12"/>
      <c r="P101" s="12"/>
    </row>
    <row r="102" spans="2:16" ht="12.75">
      <c r="B102" s="12"/>
      <c r="C102" s="12"/>
      <c r="D102" s="12"/>
      <c r="E102" s="12"/>
      <c r="F102" s="12"/>
      <c r="G102" s="12"/>
      <c r="H102" s="12"/>
      <c r="I102" s="12"/>
      <c r="J102" s="12"/>
      <c r="K102" s="12"/>
      <c r="L102" s="12"/>
      <c r="M102" s="12"/>
      <c r="N102" s="12"/>
      <c r="O102" s="12"/>
      <c r="P102" s="12"/>
    </row>
    <row r="103" spans="2:16" ht="12.75">
      <c r="B103" s="12"/>
      <c r="C103" s="12"/>
      <c r="D103" s="12"/>
      <c r="E103" s="12"/>
      <c r="F103" s="12"/>
      <c r="G103" s="12"/>
      <c r="H103" s="12"/>
      <c r="I103" s="12"/>
      <c r="J103" s="12"/>
      <c r="K103" s="12"/>
      <c r="L103" s="12"/>
      <c r="M103" s="12"/>
      <c r="N103" s="12"/>
      <c r="O103" s="12"/>
      <c r="P103" s="12"/>
    </row>
    <row r="104" spans="2:16" ht="12.75">
      <c r="B104" s="12"/>
      <c r="C104" s="12"/>
      <c r="D104" s="12"/>
      <c r="E104" s="12"/>
      <c r="F104" s="12"/>
      <c r="G104" s="12"/>
      <c r="H104" s="12"/>
      <c r="I104" s="12"/>
      <c r="J104" s="12"/>
      <c r="K104" s="12"/>
      <c r="L104" s="12"/>
      <c r="M104" s="12"/>
      <c r="N104" s="12"/>
      <c r="O104" s="12"/>
      <c r="P104" s="12"/>
    </row>
    <row r="105" spans="2:16" ht="12.75">
      <c r="B105" s="12"/>
      <c r="C105" s="12"/>
      <c r="D105" s="12"/>
      <c r="E105" s="12"/>
      <c r="F105" s="12"/>
      <c r="G105" s="12"/>
      <c r="H105" s="12"/>
      <c r="I105" s="12"/>
      <c r="J105" s="12"/>
      <c r="K105" s="12"/>
      <c r="L105" s="12"/>
      <c r="M105" s="12"/>
      <c r="N105" s="12"/>
      <c r="O105" s="12"/>
      <c r="P105" s="12"/>
    </row>
    <row r="106" spans="2:16" ht="12.75">
      <c r="B106" s="12"/>
      <c r="C106" s="12"/>
      <c r="D106" s="12"/>
      <c r="E106" s="12"/>
      <c r="F106" s="12"/>
      <c r="G106" s="12"/>
      <c r="H106" s="12"/>
      <c r="I106" s="12"/>
      <c r="J106" s="12"/>
      <c r="K106" s="12"/>
      <c r="L106" s="12"/>
      <c r="M106" s="12"/>
      <c r="N106" s="12"/>
      <c r="O106" s="12"/>
      <c r="P106" s="12"/>
    </row>
    <row r="107" spans="2:16" ht="12.75">
      <c r="B107" s="12"/>
      <c r="C107" s="12"/>
      <c r="D107" s="12"/>
      <c r="E107" s="12"/>
      <c r="F107" s="12"/>
      <c r="G107" s="12"/>
      <c r="H107" s="12"/>
      <c r="I107" s="12"/>
      <c r="J107" s="12"/>
      <c r="K107" s="12"/>
      <c r="L107" s="12"/>
      <c r="M107" s="12"/>
      <c r="N107" s="12"/>
      <c r="O107" s="12"/>
      <c r="P107" s="12"/>
    </row>
    <row r="108" spans="2:16" ht="12.75">
      <c r="B108" s="12"/>
      <c r="C108" s="12"/>
      <c r="D108" s="12"/>
      <c r="E108" s="12"/>
      <c r="F108" s="12"/>
      <c r="G108" s="12"/>
      <c r="H108" s="12"/>
      <c r="I108" s="12"/>
      <c r="J108" s="12"/>
      <c r="K108" s="12"/>
      <c r="L108" s="12"/>
      <c r="M108" s="12"/>
      <c r="N108" s="12"/>
      <c r="O108" s="12"/>
      <c r="P108" s="12"/>
    </row>
    <row r="109" spans="2:16" ht="12.75">
      <c r="B109" s="12"/>
      <c r="C109" s="12"/>
      <c r="D109" s="12"/>
      <c r="E109" s="12"/>
      <c r="F109" s="12"/>
      <c r="G109" s="12"/>
      <c r="H109" s="12"/>
      <c r="I109" s="12"/>
      <c r="J109" s="12"/>
      <c r="K109" s="12"/>
      <c r="L109" s="12"/>
      <c r="M109" s="12"/>
      <c r="N109" s="12"/>
      <c r="O109" s="12"/>
      <c r="P109" s="12"/>
    </row>
    <row r="110" spans="2:16" ht="12.75">
      <c r="B110" s="12"/>
      <c r="C110" s="12"/>
      <c r="D110" s="12"/>
      <c r="E110" s="12"/>
      <c r="F110" s="12"/>
      <c r="G110" s="12"/>
      <c r="H110" s="12"/>
      <c r="I110" s="12"/>
      <c r="J110" s="12"/>
      <c r="K110" s="12"/>
      <c r="L110" s="12"/>
      <c r="M110" s="12"/>
      <c r="N110" s="12"/>
      <c r="O110" s="12"/>
      <c r="P110" s="12"/>
    </row>
    <row r="111" spans="2:16" ht="12.75">
      <c r="B111" s="12"/>
      <c r="C111" s="12"/>
      <c r="D111" s="12"/>
      <c r="E111" s="12"/>
      <c r="F111" s="12"/>
      <c r="G111" s="12"/>
      <c r="H111" s="12"/>
      <c r="I111" s="12"/>
      <c r="J111" s="12"/>
      <c r="K111" s="12"/>
      <c r="L111" s="12"/>
      <c r="M111" s="12"/>
      <c r="N111" s="12"/>
      <c r="O111" s="12"/>
      <c r="P111" s="12"/>
    </row>
    <row r="112" spans="2:16" ht="12.75">
      <c r="B112" s="12"/>
      <c r="C112" s="12"/>
      <c r="D112" s="12"/>
      <c r="E112" s="12"/>
      <c r="F112" s="12"/>
      <c r="G112" s="12"/>
      <c r="H112" s="12"/>
      <c r="I112" s="12"/>
      <c r="J112" s="12"/>
      <c r="K112" s="12"/>
      <c r="L112" s="12"/>
      <c r="M112" s="12"/>
      <c r="N112" s="12"/>
      <c r="O112" s="12"/>
      <c r="P112" s="12"/>
    </row>
    <row r="113" spans="2:16" ht="12.75">
      <c r="B113" s="12"/>
      <c r="C113" s="12"/>
      <c r="D113" s="12"/>
      <c r="E113" s="12"/>
      <c r="F113" s="12"/>
      <c r="G113" s="12"/>
      <c r="H113" s="12"/>
      <c r="I113" s="12"/>
      <c r="J113" s="12"/>
      <c r="K113" s="12"/>
      <c r="L113" s="12"/>
      <c r="M113" s="12"/>
      <c r="N113" s="12"/>
      <c r="O113" s="12"/>
      <c r="P113" s="12"/>
    </row>
    <row r="114" spans="2:16" ht="12.75">
      <c r="B114" s="12"/>
      <c r="C114" s="12"/>
      <c r="D114" s="12"/>
      <c r="E114" s="12"/>
      <c r="F114" s="12"/>
      <c r="G114" s="12"/>
      <c r="H114" s="12"/>
      <c r="I114" s="12"/>
      <c r="J114" s="12"/>
      <c r="K114" s="12"/>
      <c r="L114" s="12"/>
      <c r="M114" s="12"/>
      <c r="N114" s="12"/>
      <c r="O114" s="12"/>
      <c r="P114" s="12"/>
    </row>
    <row r="115" spans="2:16" ht="12.75">
      <c r="B115" s="12"/>
      <c r="C115" s="12"/>
      <c r="D115" s="12"/>
      <c r="E115" s="12"/>
      <c r="F115" s="12"/>
      <c r="G115" s="12"/>
      <c r="H115" s="12"/>
      <c r="I115" s="12"/>
      <c r="J115" s="12"/>
      <c r="K115" s="12"/>
      <c r="L115" s="12"/>
      <c r="M115" s="12"/>
      <c r="N115" s="12"/>
      <c r="O115" s="12"/>
      <c r="P115" s="12"/>
    </row>
    <row r="116" spans="2:16" ht="12.75">
      <c r="B116" s="12"/>
      <c r="C116" s="12"/>
      <c r="D116" s="12"/>
      <c r="E116" s="12"/>
      <c r="F116" s="12"/>
      <c r="G116" s="12"/>
      <c r="H116" s="12"/>
      <c r="I116" s="12"/>
      <c r="J116" s="12"/>
      <c r="K116" s="12"/>
      <c r="L116" s="12"/>
      <c r="M116" s="12"/>
      <c r="N116" s="12"/>
      <c r="O116" s="12"/>
      <c r="P116" s="12"/>
    </row>
    <row r="117" spans="2:16" ht="12.75">
      <c r="B117" s="12"/>
      <c r="C117" s="12"/>
      <c r="D117" s="12"/>
      <c r="E117" s="12"/>
      <c r="F117" s="12"/>
      <c r="G117" s="12"/>
      <c r="H117" s="12"/>
      <c r="I117" s="12"/>
      <c r="J117" s="12"/>
      <c r="K117" s="12"/>
      <c r="L117" s="12"/>
      <c r="M117" s="12"/>
      <c r="N117" s="12"/>
      <c r="O117" s="12"/>
      <c r="P117" s="12"/>
    </row>
    <row r="118" spans="2:16" ht="12.75">
      <c r="B118" s="12"/>
      <c r="C118" s="12"/>
      <c r="D118" s="12"/>
      <c r="E118" s="12"/>
      <c r="F118" s="12"/>
      <c r="G118" s="12"/>
      <c r="H118" s="12"/>
      <c r="I118" s="12"/>
      <c r="J118" s="12"/>
      <c r="K118" s="12"/>
      <c r="L118" s="12"/>
      <c r="M118" s="12"/>
      <c r="N118" s="12"/>
      <c r="O118" s="12"/>
      <c r="P118" s="12"/>
    </row>
    <row r="119" spans="2:16" ht="12.75">
      <c r="B119" s="12"/>
      <c r="C119" s="12"/>
      <c r="D119" s="12"/>
      <c r="E119" s="12"/>
      <c r="F119" s="12"/>
      <c r="G119" s="12"/>
      <c r="H119" s="12"/>
      <c r="I119" s="12"/>
      <c r="J119" s="12"/>
      <c r="K119" s="12"/>
      <c r="L119" s="12"/>
      <c r="M119" s="12"/>
      <c r="N119" s="12"/>
      <c r="O119" s="12"/>
      <c r="P119" s="12"/>
    </row>
    <row r="120" spans="2:16" ht="12.75">
      <c r="B120" s="12"/>
      <c r="C120" s="12"/>
      <c r="D120" s="12"/>
      <c r="E120" s="12"/>
      <c r="F120" s="12"/>
      <c r="G120" s="12"/>
      <c r="H120" s="12"/>
      <c r="I120" s="12"/>
      <c r="J120" s="12"/>
      <c r="K120" s="12"/>
      <c r="L120" s="12"/>
      <c r="M120" s="12"/>
      <c r="N120" s="12"/>
      <c r="O120" s="12"/>
      <c r="P120" s="12"/>
    </row>
    <row r="121" spans="2:16" ht="12.75">
      <c r="B121" s="12"/>
      <c r="C121" s="12"/>
      <c r="D121" s="12"/>
      <c r="E121" s="12"/>
      <c r="F121" s="12"/>
      <c r="G121" s="12"/>
      <c r="H121" s="12"/>
      <c r="I121" s="12"/>
      <c r="J121" s="12"/>
      <c r="K121" s="12"/>
      <c r="L121" s="12"/>
      <c r="M121" s="12"/>
      <c r="N121" s="12"/>
      <c r="O121" s="12"/>
      <c r="P121" s="12"/>
    </row>
    <row r="122" spans="2:16" ht="12.75">
      <c r="B122" s="12"/>
      <c r="C122" s="12"/>
      <c r="D122" s="12"/>
      <c r="E122" s="12"/>
      <c r="F122" s="12"/>
      <c r="G122" s="12"/>
      <c r="H122" s="12"/>
      <c r="I122" s="12"/>
      <c r="J122" s="12"/>
      <c r="K122" s="12"/>
      <c r="L122" s="12"/>
      <c r="M122" s="12"/>
      <c r="N122" s="12"/>
      <c r="O122" s="12"/>
      <c r="P122" s="12"/>
    </row>
    <row r="123" spans="2:16" ht="12.75">
      <c r="B123" s="12"/>
      <c r="C123" s="12"/>
      <c r="D123" s="12"/>
      <c r="E123" s="12"/>
      <c r="F123" s="12"/>
      <c r="G123" s="12"/>
      <c r="H123" s="12"/>
      <c r="I123" s="12"/>
      <c r="J123" s="12"/>
      <c r="K123" s="12"/>
      <c r="L123" s="12"/>
      <c r="M123" s="12"/>
      <c r="N123" s="12"/>
      <c r="O123" s="12"/>
      <c r="P123" s="12"/>
    </row>
    <row r="124" spans="2:16" ht="12.75">
      <c r="B124" s="12"/>
      <c r="C124" s="12"/>
      <c r="D124" s="12"/>
      <c r="E124" s="12"/>
      <c r="F124" s="12"/>
      <c r="G124" s="12"/>
      <c r="H124" s="12"/>
      <c r="I124" s="12"/>
      <c r="J124" s="12"/>
      <c r="K124" s="12"/>
      <c r="L124" s="12"/>
      <c r="M124" s="12"/>
      <c r="N124" s="12"/>
      <c r="O124" s="12"/>
      <c r="P124" s="12"/>
    </row>
    <row r="125" spans="2:16" ht="12.75">
      <c r="B125" s="12"/>
      <c r="C125" s="12"/>
      <c r="D125" s="12"/>
      <c r="E125" s="12"/>
      <c r="F125" s="12"/>
      <c r="G125" s="12"/>
      <c r="H125" s="12"/>
      <c r="I125" s="12"/>
      <c r="J125" s="12"/>
      <c r="K125" s="12"/>
      <c r="L125" s="12"/>
      <c r="M125" s="12"/>
      <c r="N125" s="12"/>
      <c r="O125" s="12"/>
      <c r="P125" s="12"/>
    </row>
    <row r="126" spans="2:16" ht="12.75">
      <c r="B126" s="12"/>
      <c r="C126" s="12"/>
      <c r="D126" s="12"/>
      <c r="E126" s="12"/>
      <c r="F126" s="12"/>
      <c r="G126" s="12"/>
      <c r="H126" s="12"/>
      <c r="I126" s="12"/>
      <c r="J126" s="12"/>
      <c r="K126" s="12"/>
      <c r="L126" s="12"/>
      <c r="M126" s="12"/>
      <c r="N126" s="12"/>
      <c r="O126" s="12"/>
      <c r="P126" s="12"/>
    </row>
    <row r="127" spans="2:16" ht="12.75">
      <c r="B127" s="12"/>
      <c r="C127" s="12"/>
      <c r="D127" s="12"/>
      <c r="E127" s="12"/>
      <c r="F127" s="12"/>
      <c r="G127" s="12"/>
      <c r="H127" s="12"/>
      <c r="I127" s="12"/>
      <c r="J127" s="12"/>
      <c r="K127" s="12"/>
      <c r="L127" s="12"/>
      <c r="M127" s="12"/>
      <c r="N127" s="12"/>
      <c r="O127" s="12"/>
      <c r="P127" s="12"/>
    </row>
    <row r="128" spans="2:16" ht="12.75">
      <c r="B128" s="12"/>
      <c r="C128" s="12"/>
      <c r="D128" s="12"/>
      <c r="E128" s="12"/>
      <c r="F128" s="12"/>
      <c r="G128" s="12"/>
      <c r="H128" s="12"/>
      <c r="I128" s="12"/>
      <c r="J128" s="12"/>
      <c r="K128" s="12"/>
      <c r="L128" s="12"/>
      <c r="M128" s="12"/>
      <c r="N128" s="12"/>
      <c r="O128" s="12"/>
      <c r="P128" s="12"/>
    </row>
    <row r="129" spans="2:16" ht="12.75">
      <c r="B129" s="12"/>
      <c r="C129" s="12"/>
      <c r="D129" s="12"/>
      <c r="E129" s="12"/>
      <c r="F129" s="12"/>
      <c r="G129" s="12"/>
      <c r="H129" s="12"/>
      <c r="I129" s="12"/>
      <c r="J129" s="12"/>
      <c r="K129" s="12"/>
      <c r="L129" s="12"/>
      <c r="M129" s="12"/>
      <c r="N129" s="12"/>
      <c r="O129" s="12"/>
      <c r="P129" s="12"/>
    </row>
    <row r="130" spans="2:16" ht="12.75">
      <c r="B130" s="12"/>
      <c r="C130" s="12"/>
      <c r="D130" s="12"/>
      <c r="E130" s="12"/>
      <c r="F130" s="12"/>
      <c r="G130" s="12"/>
      <c r="H130" s="12"/>
      <c r="I130" s="12"/>
      <c r="J130" s="12"/>
      <c r="K130" s="12"/>
      <c r="L130" s="12"/>
      <c r="M130" s="12"/>
      <c r="N130" s="12"/>
      <c r="O130" s="12"/>
      <c r="P130" s="12"/>
    </row>
    <row r="131" spans="2:16" ht="12.75">
      <c r="B131" s="12"/>
      <c r="C131" s="12"/>
      <c r="D131" s="12"/>
      <c r="E131" s="12"/>
      <c r="F131" s="12"/>
      <c r="G131" s="12"/>
      <c r="H131" s="12"/>
      <c r="I131" s="12"/>
      <c r="J131" s="12"/>
      <c r="K131" s="12"/>
      <c r="L131" s="12"/>
      <c r="M131" s="12"/>
      <c r="N131" s="12"/>
      <c r="O131" s="12"/>
      <c r="P131" s="12"/>
    </row>
    <row r="132" spans="2:16" ht="12.75">
      <c r="B132" s="12"/>
      <c r="C132" s="12"/>
      <c r="D132" s="12"/>
      <c r="E132" s="12"/>
      <c r="F132" s="12"/>
      <c r="G132" s="12"/>
      <c r="H132" s="12"/>
      <c r="I132" s="12"/>
      <c r="J132" s="12"/>
      <c r="K132" s="12"/>
      <c r="L132" s="12"/>
      <c r="M132" s="12"/>
      <c r="N132" s="12"/>
      <c r="O132" s="12"/>
      <c r="P132" s="12"/>
    </row>
    <row r="133" spans="2:16" ht="12.75">
      <c r="B133" s="12"/>
      <c r="C133" s="12"/>
      <c r="D133" s="12"/>
      <c r="E133" s="12"/>
      <c r="F133" s="12"/>
      <c r="G133" s="12"/>
      <c r="H133" s="12"/>
      <c r="I133" s="12"/>
      <c r="J133" s="12"/>
      <c r="K133" s="12"/>
      <c r="L133" s="12"/>
      <c r="M133" s="12"/>
      <c r="N133" s="12"/>
      <c r="O133" s="12"/>
      <c r="P133" s="12"/>
    </row>
    <row r="134" spans="2:16" ht="12.75">
      <c r="B134" s="12"/>
      <c r="C134" s="12"/>
      <c r="D134" s="12"/>
      <c r="E134" s="12"/>
      <c r="F134" s="12"/>
      <c r="G134" s="12"/>
      <c r="H134" s="12"/>
      <c r="I134" s="12"/>
      <c r="J134" s="12"/>
      <c r="K134" s="12"/>
      <c r="L134" s="12"/>
      <c r="M134" s="12"/>
      <c r="N134" s="12"/>
      <c r="O134" s="12"/>
      <c r="P134" s="12"/>
    </row>
    <row r="135" spans="2:16" ht="12.75">
      <c r="B135" s="12"/>
      <c r="C135" s="12"/>
      <c r="D135" s="12"/>
      <c r="E135" s="12"/>
      <c r="F135" s="12"/>
      <c r="G135" s="12"/>
      <c r="H135" s="12"/>
      <c r="I135" s="12"/>
      <c r="J135" s="12"/>
      <c r="K135" s="12"/>
      <c r="L135" s="12"/>
      <c r="M135" s="12"/>
      <c r="N135" s="12"/>
      <c r="O135" s="12"/>
      <c r="P135" s="12"/>
    </row>
    <row r="136" spans="2:16" ht="12.75">
      <c r="B136" s="12"/>
      <c r="C136" s="12"/>
      <c r="D136" s="12"/>
      <c r="E136" s="12"/>
      <c r="F136" s="12"/>
      <c r="G136" s="12"/>
      <c r="H136" s="12"/>
      <c r="I136" s="12"/>
      <c r="J136" s="12"/>
      <c r="K136" s="12"/>
      <c r="L136" s="12"/>
      <c r="M136" s="12"/>
      <c r="N136" s="12"/>
      <c r="O136" s="12"/>
      <c r="P136" s="12"/>
    </row>
    <row r="137" spans="2:16" ht="12.75">
      <c r="B137" s="12"/>
      <c r="C137" s="12"/>
      <c r="D137" s="12"/>
      <c r="E137" s="12"/>
      <c r="F137" s="12"/>
      <c r="G137" s="12"/>
      <c r="H137" s="12"/>
      <c r="I137" s="12"/>
      <c r="J137" s="12"/>
      <c r="K137" s="12"/>
      <c r="L137" s="12"/>
      <c r="M137" s="12"/>
      <c r="N137" s="12"/>
      <c r="O137" s="12"/>
      <c r="P137" s="12"/>
    </row>
    <row r="138" spans="2:16" ht="12.75">
      <c r="B138" s="12"/>
      <c r="C138" s="12"/>
      <c r="D138" s="12"/>
      <c r="E138" s="12"/>
      <c r="F138" s="12"/>
      <c r="G138" s="12"/>
      <c r="H138" s="12"/>
      <c r="I138" s="12"/>
      <c r="J138" s="12"/>
      <c r="K138" s="12"/>
      <c r="L138" s="12"/>
      <c r="M138" s="12"/>
      <c r="N138" s="12"/>
      <c r="O138" s="12"/>
      <c r="P138" s="12"/>
    </row>
    <row r="139" spans="2:16" ht="12.75">
      <c r="B139" s="12"/>
      <c r="C139" s="12"/>
      <c r="D139" s="12"/>
      <c r="E139" s="12"/>
      <c r="F139" s="12"/>
      <c r="G139" s="12"/>
      <c r="H139" s="12"/>
      <c r="I139" s="12"/>
      <c r="J139" s="12"/>
      <c r="K139" s="12"/>
      <c r="L139" s="12"/>
      <c r="M139" s="12"/>
      <c r="N139" s="12"/>
      <c r="O139" s="12"/>
      <c r="P139" s="12"/>
    </row>
    <row r="140" spans="2:16" ht="12.75">
      <c r="B140" s="12"/>
      <c r="C140" s="12"/>
      <c r="D140" s="12"/>
      <c r="E140" s="12"/>
      <c r="F140" s="12"/>
      <c r="G140" s="12"/>
      <c r="H140" s="12"/>
      <c r="I140" s="12"/>
      <c r="J140" s="12"/>
      <c r="K140" s="12"/>
      <c r="L140" s="12"/>
      <c r="M140" s="12"/>
      <c r="N140" s="12"/>
      <c r="O140" s="12"/>
      <c r="P140" s="12"/>
    </row>
    <row r="141" spans="2:16" ht="12.75">
      <c r="B141" s="12"/>
      <c r="C141" s="12"/>
      <c r="D141" s="12"/>
      <c r="E141" s="12"/>
      <c r="F141" s="12"/>
      <c r="G141" s="12"/>
      <c r="H141" s="12"/>
      <c r="I141" s="12"/>
      <c r="J141" s="12"/>
      <c r="K141" s="12"/>
      <c r="L141" s="12"/>
      <c r="M141" s="12"/>
      <c r="N141" s="12"/>
      <c r="O141" s="12"/>
      <c r="P141" s="12"/>
    </row>
    <row r="142" spans="2:16" ht="12.75">
      <c r="B142" s="12"/>
      <c r="C142" s="12"/>
      <c r="D142" s="12"/>
      <c r="E142" s="12"/>
      <c r="F142" s="12"/>
      <c r="G142" s="12"/>
      <c r="H142" s="12"/>
      <c r="I142" s="12"/>
      <c r="J142" s="12"/>
      <c r="K142" s="12"/>
      <c r="L142" s="12"/>
      <c r="M142" s="12"/>
      <c r="N142" s="12"/>
      <c r="O142" s="12"/>
      <c r="P142" s="12"/>
    </row>
    <row r="143" spans="2:16" ht="12.75">
      <c r="B143" s="12"/>
      <c r="C143" s="12"/>
      <c r="D143" s="12"/>
      <c r="E143" s="12"/>
      <c r="F143" s="12"/>
      <c r="G143" s="12"/>
      <c r="H143" s="12"/>
      <c r="I143" s="12"/>
      <c r="J143" s="12"/>
      <c r="K143" s="12"/>
      <c r="L143" s="12"/>
      <c r="M143" s="12"/>
      <c r="N143" s="12"/>
      <c r="O143" s="12"/>
      <c r="P143" s="12"/>
    </row>
    <row r="144" spans="2:16" ht="12.75">
      <c r="B144" s="12"/>
      <c r="C144" s="12"/>
      <c r="D144" s="12"/>
      <c r="E144" s="12"/>
      <c r="F144" s="12"/>
      <c r="G144" s="12"/>
      <c r="H144" s="12"/>
      <c r="I144" s="12"/>
      <c r="J144" s="12"/>
      <c r="K144" s="12"/>
      <c r="L144" s="12"/>
      <c r="M144" s="12"/>
      <c r="N144" s="12"/>
      <c r="O144" s="12"/>
      <c r="P144" s="12"/>
    </row>
    <row r="145" spans="2:16" ht="12.75">
      <c r="B145" s="12"/>
      <c r="C145" s="12"/>
      <c r="D145" s="12"/>
      <c r="E145" s="12"/>
      <c r="F145" s="12"/>
      <c r="G145" s="12"/>
      <c r="H145" s="12"/>
      <c r="I145" s="12"/>
      <c r="J145" s="12"/>
      <c r="K145" s="12"/>
      <c r="L145" s="12"/>
      <c r="M145" s="12"/>
      <c r="N145" s="12"/>
      <c r="O145" s="12"/>
      <c r="P145" s="12"/>
    </row>
    <row r="146" spans="2:16" ht="12.75">
      <c r="B146" s="12"/>
      <c r="C146" s="12"/>
      <c r="D146" s="12"/>
      <c r="E146" s="12"/>
      <c r="F146" s="12"/>
      <c r="G146" s="12"/>
      <c r="H146" s="12"/>
      <c r="I146" s="12"/>
      <c r="J146" s="12"/>
      <c r="K146" s="12"/>
      <c r="L146" s="12"/>
      <c r="M146" s="12"/>
      <c r="N146" s="12"/>
      <c r="O146" s="12"/>
      <c r="P146" s="12"/>
    </row>
    <row r="147" spans="2:16" ht="12.75">
      <c r="B147" s="12"/>
      <c r="C147" s="12"/>
      <c r="D147" s="12"/>
      <c r="E147" s="12"/>
      <c r="F147" s="12"/>
      <c r="G147" s="12"/>
      <c r="H147" s="12"/>
      <c r="I147" s="12"/>
      <c r="J147" s="12"/>
      <c r="K147" s="12"/>
      <c r="L147" s="12"/>
      <c r="M147" s="12"/>
      <c r="N147" s="12"/>
      <c r="O147" s="12"/>
      <c r="P147" s="12"/>
    </row>
    <row r="148" spans="2:16" ht="12.75">
      <c r="B148" s="12"/>
      <c r="C148" s="12"/>
      <c r="D148" s="12"/>
      <c r="E148" s="12"/>
      <c r="F148" s="12"/>
      <c r="G148" s="12"/>
      <c r="H148" s="12"/>
      <c r="I148" s="12"/>
      <c r="J148" s="12"/>
      <c r="K148" s="12"/>
      <c r="L148" s="12"/>
      <c r="M148" s="12"/>
      <c r="N148" s="12"/>
      <c r="O148" s="12"/>
      <c r="P148" s="12"/>
    </row>
    <row r="149" spans="2:16" ht="12.75">
      <c r="B149" s="12"/>
      <c r="C149" s="12"/>
      <c r="D149" s="12"/>
      <c r="E149" s="12"/>
      <c r="F149" s="12"/>
      <c r="G149" s="12"/>
      <c r="H149" s="12"/>
      <c r="I149" s="12"/>
      <c r="J149" s="12"/>
      <c r="K149" s="12"/>
      <c r="L149" s="12"/>
      <c r="M149" s="12"/>
      <c r="N149" s="12"/>
      <c r="O149" s="12"/>
      <c r="P149" s="12"/>
    </row>
    <row r="150" spans="2:16" ht="12.75">
      <c r="B150" s="12"/>
      <c r="C150" s="12"/>
      <c r="D150" s="12"/>
      <c r="E150" s="12"/>
      <c r="F150" s="12"/>
      <c r="G150" s="12"/>
      <c r="H150" s="12"/>
      <c r="I150" s="12"/>
      <c r="J150" s="12"/>
      <c r="K150" s="12"/>
      <c r="L150" s="12"/>
      <c r="M150" s="12"/>
      <c r="N150" s="12"/>
      <c r="O150" s="12"/>
      <c r="P150" s="12"/>
    </row>
    <row r="151" spans="2:16" ht="12.75">
      <c r="B151" s="12"/>
      <c r="C151" s="12"/>
      <c r="D151" s="12"/>
      <c r="E151" s="12"/>
      <c r="F151" s="12"/>
      <c r="G151" s="12"/>
      <c r="H151" s="12"/>
      <c r="I151" s="12"/>
      <c r="J151" s="12"/>
      <c r="K151" s="12"/>
      <c r="L151" s="12"/>
      <c r="M151" s="12"/>
      <c r="N151" s="12"/>
      <c r="O151" s="12"/>
      <c r="P151" s="12"/>
    </row>
    <row r="152" spans="2:16" ht="12.75">
      <c r="B152" s="12"/>
      <c r="C152" s="12"/>
      <c r="D152" s="12"/>
      <c r="E152" s="12"/>
      <c r="F152" s="12"/>
      <c r="G152" s="12"/>
      <c r="H152" s="12"/>
      <c r="I152" s="12"/>
      <c r="J152" s="12"/>
      <c r="K152" s="12"/>
      <c r="L152" s="12"/>
      <c r="M152" s="12"/>
      <c r="N152" s="12"/>
      <c r="O152" s="12"/>
      <c r="P152" s="12"/>
    </row>
    <row r="153" spans="2:16" ht="12.75">
      <c r="B153" s="12"/>
      <c r="C153" s="12"/>
      <c r="D153" s="12"/>
      <c r="E153" s="12"/>
      <c r="F153" s="12"/>
      <c r="G153" s="12"/>
      <c r="H153" s="12"/>
      <c r="I153" s="12"/>
      <c r="J153" s="12"/>
      <c r="K153" s="12"/>
      <c r="L153" s="12"/>
      <c r="M153" s="12"/>
      <c r="N153" s="12"/>
      <c r="O153" s="12"/>
      <c r="P153" s="12"/>
    </row>
    <row r="154" spans="2:16" ht="12.75">
      <c r="B154" s="12"/>
      <c r="C154" s="12"/>
      <c r="D154" s="12"/>
      <c r="E154" s="12"/>
      <c r="F154" s="12"/>
      <c r="G154" s="12"/>
      <c r="H154" s="12"/>
      <c r="I154" s="12"/>
      <c r="J154" s="12"/>
      <c r="K154" s="12"/>
      <c r="L154" s="12"/>
      <c r="M154" s="12"/>
      <c r="N154" s="12"/>
      <c r="O154" s="12"/>
      <c r="P154" s="12"/>
    </row>
    <row r="155" spans="2:16" ht="12.75">
      <c r="B155" s="12"/>
      <c r="C155" s="12"/>
      <c r="D155" s="12"/>
      <c r="E155" s="12"/>
      <c r="F155" s="12"/>
      <c r="G155" s="12"/>
      <c r="H155" s="12"/>
      <c r="I155" s="12"/>
      <c r="J155" s="12"/>
      <c r="K155" s="12"/>
      <c r="L155" s="12"/>
      <c r="M155" s="12"/>
      <c r="N155" s="12"/>
      <c r="O155" s="12"/>
      <c r="P155" s="12"/>
    </row>
    <row r="156" spans="2:16" ht="12.75">
      <c r="B156" s="12"/>
      <c r="C156" s="12"/>
      <c r="D156" s="12"/>
      <c r="E156" s="12"/>
      <c r="F156" s="12"/>
      <c r="G156" s="12"/>
      <c r="H156" s="12"/>
      <c r="I156" s="12"/>
      <c r="J156" s="12"/>
      <c r="K156" s="12"/>
      <c r="L156" s="12"/>
      <c r="M156" s="12"/>
      <c r="N156" s="12"/>
      <c r="O156" s="12"/>
      <c r="P156" s="12"/>
    </row>
    <row r="157" spans="2:16" ht="12.75">
      <c r="B157" s="12"/>
      <c r="C157" s="12"/>
      <c r="D157" s="12"/>
      <c r="E157" s="12"/>
      <c r="F157" s="12"/>
      <c r="G157" s="12"/>
      <c r="H157" s="12"/>
      <c r="I157" s="12"/>
      <c r="J157" s="12"/>
      <c r="K157" s="12"/>
      <c r="L157" s="12"/>
      <c r="M157" s="12"/>
      <c r="N157" s="12"/>
      <c r="O157" s="12"/>
      <c r="P157" s="12"/>
    </row>
    <row r="158" spans="2:16" ht="12.75">
      <c r="B158" s="12"/>
      <c r="C158" s="12"/>
      <c r="D158" s="12"/>
      <c r="E158" s="12"/>
      <c r="F158" s="12"/>
      <c r="G158" s="12"/>
      <c r="H158" s="12"/>
      <c r="I158" s="12"/>
      <c r="J158" s="12"/>
      <c r="K158" s="12"/>
      <c r="L158" s="12"/>
      <c r="M158" s="12"/>
      <c r="N158" s="12"/>
      <c r="O158" s="12"/>
      <c r="P158" s="12"/>
    </row>
    <row r="159" spans="2:16" ht="12.75">
      <c r="B159" s="12"/>
      <c r="C159" s="12"/>
      <c r="D159" s="12"/>
      <c r="E159" s="12"/>
      <c r="F159" s="12"/>
      <c r="G159" s="12"/>
      <c r="H159" s="12"/>
      <c r="I159" s="12"/>
      <c r="J159" s="12"/>
      <c r="K159" s="12"/>
      <c r="L159" s="12"/>
      <c r="M159" s="12"/>
      <c r="N159" s="12"/>
      <c r="O159" s="12"/>
      <c r="P159" s="12"/>
    </row>
    <row r="160" spans="2:16" ht="12.75">
      <c r="B160" s="12"/>
      <c r="C160" s="12"/>
      <c r="D160" s="12"/>
      <c r="E160" s="12"/>
      <c r="F160" s="12"/>
      <c r="G160" s="12"/>
      <c r="H160" s="12"/>
      <c r="I160" s="12"/>
      <c r="J160" s="12"/>
      <c r="K160" s="12"/>
      <c r="L160" s="12"/>
      <c r="M160" s="12"/>
      <c r="N160" s="12"/>
      <c r="O160" s="12"/>
      <c r="P160" s="12"/>
    </row>
    <row r="161" spans="2:16" ht="12.75">
      <c r="B161" s="12"/>
      <c r="C161" s="12"/>
      <c r="D161" s="12"/>
      <c r="E161" s="12"/>
      <c r="F161" s="12"/>
      <c r="G161" s="12"/>
      <c r="H161" s="12"/>
      <c r="I161" s="12"/>
      <c r="J161" s="12"/>
      <c r="K161" s="12"/>
      <c r="L161" s="12"/>
      <c r="M161" s="12"/>
      <c r="N161" s="12"/>
      <c r="O161" s="12"/>
      <c r="P161" s="12"/>
    </row>
    <row r="162" spans="2:16" ht="12.75">
      <c r="B162" s="12"/>
      <c r="C162" s="12"/>
      <c r="D162" s="12"/>
      <c r="E162" s="12"/>
      <c r="F162" s="12"/>
      <c r="G162" s="12"/>
      <c r="H162" s="12"/>
      <c r="I162" s="12"/>
      <c r="J162" s="12"/>
      <c r="K162" s="12"/>
      <c r="L162" s="12"/>
      <c r="M162" s="12"/>
      <c r="N162" s="12"/>
      <c r="O162" s="12"/>
      <c r="P162" s="12"/>
    </row>
    <row r="163" spans="2:16" ht="12.75">
      <c r="B163" s="12"/>
      <c r="C163" s="12"/>
      <c r="D163" s="12"/>
      <c r="E163" s="12"/>
      <c r="F163" s="12"/>
      <c r="G163" s="12"/>
      <c r="H163" s="12"/>
      <c r="I163" s="12"/>
      <c r="J163" s="12"/>
      <c r="K163" s="12"/>
      <c r="L163" s="12"/>
      <c r="M163" s="12"/>
      <c r="N163" s="12"/>
      <c r="O163" s="12"/>
      <c r="P163" s="12"/>
    </row>
    <row r="164" spans="2:16" ht="12.75">
      <c r="B164" s="12"/>
      <c r="C164" s="12"/>
      <c r="D164" s="12"/>
      <c r="E164" s="12"/>
      <c r="F164" s="12"/>
      <c r="G164" s="12"/>
      <c r="H164" s="12"/>
      <c r="I164" s="12"/>
      <c r="J164" s="12"/>
      <c r="K164" s="12"/>
      <c r="L164" s="12"/>
      <c r="M164" s="12"/>
      <c r="N164" s="12"/>
      <c r="O164" s="12"/>
      <c r="P164" s="12"/>
    </row>
    <row r="165" spans="2:16" ht="12.75">
      <c r="B165" s="12"/>
      <c r="C165" s="12"/>
      <c r="D165" s="12"/>
      <c r="E165" s="12"/>
      <c r="F165" s="12"/>
      <c r="G165" s="12"/>
      <c r="H165" s="12"/>
      <c r="I165" s="12"/>
      <c r="J165" s="12"/>
      <c r="K165" s="12"/>
      <c r="L165" s="12"/>
      <c r="M165" s="12"/>
      <c r="N165" s="12"/>
      <c r="O165" s="12"/>
      <c r="P165" s="12"/>
    </row>
    <row r="166" spans="2:16" ht="12.75">
      <c r="B166" s="12"/>
      <c r="C166" s="12"/>
      <c r="D166" s="12"/>
      <c r="E166" s="12"/>
      <c r="F166" s="12"/>
      <c r="G166" s="12"/>
      <c r="H166" s="12"/>
      <c r="I166" s="12"/>
      <c r="J166" s="12"/>
      <c r="K166" s="12"/>
      <c r="L166" s="12"/>
      <c r="M166" s="12"/>
      <c r="N166" s="12"/>
      <c r="O166" s="12"/>
      <c r="P166" s="12"/>
    </row>
    <row r="167" spans="2:16" ht="12.75">
      <c r="B167" s="12"/>
      <c r="C167" s="12"/>
      <c r="D167" s="12"/>
      <c r="E167" s="12"/>
      <c r="F167" s="12"/>
      <c r="G167" s="12"/>
      <c r="H167" s="12"/>
      <c r="I167" s="12"/>
      <c r="J167" s="12"/>
      <c r="K167" s="12"/>
      <c r="L167" s="12"/>
      <c r="M167" s="12"/>
      <c r="N167" s="12"/>
      <c r="O167" s="12"/>
      <c r="P167" s="12"/>
    </row>
    <row r="168" spans="2:16" ht="12.75">
      <c r="B168" s="12"/>
      <c r="C168" s="12"/>
      <c r="D168" s="12"/>
      <c r="E168" s="12"/>
      <c r="F168" s="12"/>
      <c r="G168" s="12"/>
      <c r="H168" s="12"/>
      <c r="I168" s="12"/>
      <c r="J168" s="12"/>
      <c r="K168" s="12"/>
      <c r="L168" s="12"/>
      <c r="M168" s="12"/>
      <c r="N168" s="12"/>
      <c r="O168" s="12"/>
      <c r="P168" s="12"/>
    </row>
    <row r="169" spans="2:16" ht="12.75">
      <c r="B169" s="12"/>
      <c r="C169" s="12"/>
      <c r="D169" s="12"/>
      <c r="E169" s="12"/>
      <c r="F169" s="12"/>
      <c r="G169" s="12"/>
      <c r="H169" s="12"/>
      <c r="I169" s="12"/>
      <c r="J169" s="12"/>
      <c r="K169" s="12"/>
      <c r="L169" s="12"/>
      <c r="M169" s="12"/>
      <c r="N169" s="12"/>
      <c r="O169" s="12"/>
      <c r="P169" s="12"/>
    </row>
    <row r="170" spans="2:16" ht="12.75">
      <c r="B170" s="12"/>
      <c r="C170" s="12"/>
      <c r="D170" s="12"/>
      <c r="E170" s="12"/>
      <c r="F170" s="12"/>
      <c r="G170" s="12"/>
      <c r="H170" s="12"/>
      <c r="I170" s="12"/>
      <c r="J170" s="12"/>
      <c r="K170" s="12"/>
      <c r="L170" s="12"/>
      <c r="M170" s="12"/>
      <c r="N170" s="12"/>
      <c r="O170" s="12"/>
      <c r="P170" s="12"/>
    </row>
    <row r="171" spans="2:16" ht="12.75">
      <c r="B171" s="12"/>
      <c r="C171" s="12"/>
      <c r="D171" s="12"/>
      <c r="E171" s="12"/>
      <c r="F171" s="12"/>
      <c r="G171" s="12"/>
      <c r="H171" s="12"/>
      <c r="I171" s="12"/>
      <c r="J171" s="12"/>
      <c r="K171" s="12"/>
      <c r="L171" s="12"/>
      <c r="M171" s="12"/>
      <c r="N171" s="12"/>
      <c r="O171" s="12"/>
      <c r="P171" s="12"/>
    </row>
    <row r="172" spans="2:16" ht="12.75">
      <c r="B172" s="12"/>
      <c r="C172" s="12"/>
      <c r="D172" s="12"/>
      <c r="E172" s="12"/>
      <c r="F172" s="12"/>
      <c r="G172" s="12"/>
      <c r="H172" s="12"/>
      <c r="I172" s="12"/>
      <c r="J172" s="12"/>
      <c r="K172" s="12"/>
      <c r="L172" s="12"/>
      <c r="M172" s="12"/>
      <c r="N172" s="12"/>
      <c r="O172" s="12"/>
      <c r="P172" s="12"/>
    </row>
    <row r="173" spans="2:16" ht="12.75">
      <c r="B173" s="12"/>
      <c r="C173" s="12"/>
      <c r="D173" s="12"/>
      <c r="E173" s="12"/>
      <c r="F173" s="12"/>
      <c r="G173" s="12"/>
      <c r="H173" s="12"/>
      <c r="I173" s="12"/>
      <c r="J173" s="12"/>
      <c r="K173" s="12"/>
      <c r="L173" s="12"/>
      <c r="M173" s="12"/>
      <c r="N173" s="12"/>
      <c r="O173" s="12"/>
      <c r="P173" s="12"/>
    </row>
    <row r="174" spans="2:16" ht="12.75">
      <c r="B174" s="12"/>
      <c r="C174" s="12"/>
      <c r="D174" s="12"/>
      <c r="E174" s="12"/>
      <c r="F174" s="12"/>
      <c r="G174" s="12"/>
      <c r="H174" s="12"/>
      <c r="I174" s="12"/>
      <c r="J174" s="12"/>
      <c r="K174" s="12"/>
      <c r="L174" s="12"/>
      <c r="M174" s="12"/>
      <c r="N174" s="12"/>
      <c r="O174" s="12"/>
      <c r="P174" s="12"/>
    </row>
    <row r="175" spans="2:16" ht="12.75">
      <c r="B175" s="12"/>
      <c r="C175" s="12"/>
      <c r="D175" s="12"/>
      <c r="E175" s="12"/>
      <c r="F175" s="12"/>
      <c r="G175" s="12"/>
      <c r="H175" s="12"/>
      <c r="I175" s="12"/>
      <c r="J175" s="12"/>
      <c r="K175" s="12"/>
      <c r="L175" s="12"/>
      <c r="M175" s="12"/>
      <c r="N175" s="12"/>
      <c r="O175" s="12"/>
      <c r="P175" s="12"/>
    </row>
    <row r="176" spans="2:16" ht="12.75">
      <c r="B176" s="12"/>
      <c r="C176" s="12"/>
      <c r="D176" s="12"/>
      <c r="E176" s="12"/>
      <c r="F176" s="12"/>
      <c r="G176" s="12"/>
      <c r="H176" s="12"/>
      <c r="I176" s="12"/>
      <c r="J176" s="12"/>
      <c r="K176" s="12"/>
      <c r="L176" s="12"/>
      <c r="M176" s="12"/>
      <c r="N176" s="12"/>
      <c r="O176" s="12"/>
      <c r="P176" s="12"/>
    </row>
    <row r="177" spans="2:16" ht="12.75">
      <c r="B177" s="12"/>
      <c r="C177" s="12"/>
      <c r="D177" s="12"/>
      <c r="E177" s="12"/>
      <c r="F177" s="12"/>
      <c r="G177" s="12"/>
      <c r="H177" s="12"/>
      <c r="I177" s="12"/>
      <c r="J177" s="12"/>
      <c r="K177" s="12"/>
      <c r="L177" s="12"/>
      <c r="M177" s="12"/>
      <c r="N177" s="12"/>
      <c r="O177" s="12"/>
      <c r="P177" s="12"/>
    </row>
    <row r="178" spans="2:16" ht="12.75">
      <c r="B178" s="12"/>
      <c r="C178" s="12"/>
      <c r="D178" s="12"/>
      <c r="E178" s="12"/>
      <c r="F178" s="12"/>
      <c r="G178" s="12"/>
      <c r="H178" s="12"/>
      <c r="I178" s="12"/>
      <c r="J178" s="12"/>
      <c r="K178" s="12"/>
      <c r="L178" s="12"/>
      <c r="M178" s="12"/>
      <c r="N178" s="12"/>
      <c r="O178" s="12"/>
      <c r="P178" s="12"/>
    </row>
    <row r="179" spans="2:16" ht="12.75">
      <c r="B179" s="12"/>
      <c r="C179" s="12"/>
      <c r="D179" s="12"/>
      <c r="E179" s="12"/>
      <c r="F179" s="12"/>
      <c r="G179" s="12"/>
      <c r="H179" s="12"/>
      <c r="I179" s="12"/>
      <c r="J179" s="12"/>
      <c r="K179" s="12"/>
      <c r="L179" s="12"/>
      <c r="M179" s="12"/>
      <c r="N179" s="12"/>
      <c r="O179" s="12"/>
      <c r="P179" s="12"/>
    </row>
    <row r="180" spans="2:16" ht="12.75">
      <c r="B180" s="12"/>
      <c r="C180" s="12"/>
      <c r="D180" s="12"/>
      <c r="E180" s="12"/>
      <c r="F180" s="12"/>
      <c r="G180" s="12"/>
      <c r="H180" s="12"/>
      <c r="I180" s="12"/>
      <c r="J180" s="12"/>
      <c r="K180" s="12"/>
      <c r="L180" s="12"/>
      <c r="M180" s="12"/>
      <c r="N180" s="12"/>
      <c r="O180" s="12"/>
      <c r="P180" s="12"/>
    </row>
    <row r="181" spans="2:16" ht="12.75">
      <c r="B181" s="12"/>
      <c r="C181" s="12"/>
      <c r="D181" s="12"/>
      <c r="E181" s="12"/>
      <c r="F181" s="12"/>
      <c r="G181" s="12"/>
      <c r="H181" s="12"/>
      <c r="I181" s="12"/>
      <c r="J181" s="12"/>
      <c r="K181" s="12"/>
      <c r="L181" s="12"/>
      <c r="M181" s="12"/>
      <c r="N181" s="12"/>
      <c r="O181" s="12"/>
      <c r="P181" s="12"/>
    </row>
    <row r="182" spans="2:16" ht="12.75">
      <c r="B182" s="12"/>
      <c r="C182" s="12"/>
      <c r="D182" s="12"/>
      <c r="E182" s="12"/>
      <c r="F182" s="12"/>
      <c r="G182" s="12"/>
      <c r="H182" s="12"/>
      <c r="I182" s="12"/>
      <c r="J182" s="12"/>
      <c r="K182" s="12"/>
      <c r="L182" s="12"/>
      <c r="M182" s="12"/>
      <c r="N182" s="12"/>
      <c r="O182" s="12"/>
      <c r="P182" s="12"/>
    </row>
    <row r="183" spans="2:16" ht="12.75">
      <c r="B183" s="12"/>
      <c r="C183" s="12"/>
      <c r="D183" s="12"/>
      <c r="E183" s="12"/>
      <c r="F183" s="12"/>
      <c r="G183" s="12"/>
      <c r="H183" s="12"/>
      <c r="I183" s="12"/>
      <c r="J183" s="12"/>
      <c r="K183" s="12"/>
      <c r="L183" s="12"/>
      <c r="M183" s="12"/>
      <c r="N183" s="12"/>
      <c r="O183" s="12"/>
      <c r="P183" s="12"/>
    </row>
    <row r="184" spans="2:16" ht="12.75">
      <c r="B184" s="12"/>
      <c r="C184" s="12"/>
      <c r="D184" s="12"/>
      <c r="E184" s="12"/>
      <c r="F184" s="12"/>
      <c r="G184" s="12"/>
      <c r="H184" s="12"/>
      <c r="I184" s="12"/>
      <c r="J184" s="12"/>
      <c r="K184" s="12"/>
      <c r="L184" s="12"/>
      <c r="M184" s="12"/>
      <c r="N184" s="12"/>
      <c r="O184" s="12"/>
      <c r="P184" s="12"/>
    </row>
    <row r="185" spans="2:16" ht="12.75">
      <c r="B185" s="12"/>
      <c r="C185" s="12"/>
      <c r="D185" s="12"/>
      <c r="E185" s="12"/>
      <c r="F185" s="12"/>
      <c r="G185" s="12"/>
      <c r="H185" s="12"/>
      <c r="I185" s="12"/>
      <c r="J185" s="12"/>
      <c r="K185" s="12"/>
      <c r="L185" s="12"/>
      <c r="M185" s="12"/>
      <c r="N185" s="12"/>
      <c r="O185" s="12"/>
      <c r="P185" s="12"/>
    </row>
    <row r="186" spans="2:16" ht="12.75">
      <c r="B186" s="12"/>
      <c r="C186" s="12"/>
      <c r="D186" s="12"/>
      <c r="E186" s="12"/>
      <c r="F186" s="12"/>
      <c r="G186" s="12"/>
      <c r="H186" s="12"/>
      <c r="I186" s="12"/>
      <c r="J186" s="12"/>
      <c r="K186" s="12"/>
      <c r="L186" s="12"/>
      <c r="M186" s="12"/>
      <c r="N186" s="12"/>
      <c r="O186" s="12"/>
      <c r="P186" s="12"/>
    </row>
    <row r="187" spans="2:16" ht="12.75">
      <c r="B187" s="12"/>
      <c r="C187" s="12"/>
      <c r="D187" s="12"/>
      <c r="E187" s="12"/>
      <c r="F187" s="12"/>
      <c r="G187" s="12"/>
      <c r="H187" s="12"/>
      <c r="I187" s="12"/>
      <c r="J187" s="12"/>
      <c r="K187" s="12"/>
      <c r="L187" s="12"/>
      <c r="M187" s="12"/>
      <c r="N187" s="12"/>
      <c r="O187" s="12"/>
      <c r="P187" s="12"/>
    </row>
    <row r="188" spans="2:16" ht="12.75">
      <c r="B188" s="12"/>
      <c r="C188" s="12"/>
      <c r="D188" s="12"/>
      <c r="E188" s="12"/>
      <c r="F188" s="12"/>
      <c r="G188" s="12"/>
      <c r="H188" s="12"/>
      <c r="I188" s="12"/>
      <c r="J188" s="12"/>
      <c r="K188" s="12"/>
      <c r="L188" s="12"/>
      <c r="M188" s="12"/>
      <c r="N188" s="12"/>
      <c r="O188" s="12"/>
      <c r="P188" s="12"/>
    </row>
    <row r="189" spans="2:16" ht="12.75">
      <c r="B189" s="12"/>
      <c r="C189" s="12"/>
      <c r="D189" s="12"/>
      <c r="E189" s="12"/>
      <c r="F189" s="12"/>
      <c r="G189" s="12"/>
      <c r="H189" s="12"/>
      <c r="I189" s="12"/>
      <c r="J189" s="12"/>
      <c r="K189" s="12"/>
      <c r="L189" s="12"/>
      <c r="M189" s="12"/>
      <c r="N189" s="12"/>
      <c r="O189" s="12"/>
      <c r="P189" s="12"/>
    </row>
    <row r="190" spans="2:16" ht="12.75">
      <c r="B190" s="12"/>
      <c r="C190" s="12"/>
      <c r="D190" s="12"/>
      <c r="E190" s="12"/>
      <c r="F190" s="12"/>
      <c r="G190" s="12"/>
      <c r="H190" s="12"/>
      <c r="I190" s="12"/>
      <c r="J190" s="12"/>
      <c r="K190" s="12"/>
      <c r="L190" s="12"/>
      <c r="M190" s="12"/>
      <c r="N190" s="12"/>
      <c r="O190" s="12"/>
      <c r="P190" s="12"/>
    </row>
    <row r="191" spans="2:16" ht="12.75">
      <c r="B191" s="12"/>
      <c r="C191" s="12"/>
      <c r="D191" s="12"/>
      <c r="E191" s="12"/>
      <c r="F191" s="12"/>
      <c r="G191" s="12"/>
      <c r="H191" s="12"/>
      <c r="I191" s="12"/>
      <c r="J191" s="12"/>
      <c r="K191" s="12"/>
      <c r="L191" s="12"/>
      <c r="M191" s="12"/>
      <c r="N191" s="12"/>
      <c r="O191" s="12"/>
      <c r="P191" s="12"/>
    </row>
    <row r="192" spans="2:16" ht="12.75">
      <c r="B192" s="12"/>
      <c r="C192" s="12"/>
      <c r="D192" s="12"/>
      <c r="E192" s="12"/>
      <c r="F192" s="12"/>
      <c r="G192" s="12"/>
      <c r="H192" s="12"/>
      <c r="I192" s="12"/>
      <c r="J192" s="12"/>
      <c r="K192" s="12"/>
      <c r="L192" s="12"/>
      <c r="M192" s="12"/>
      <c r="N192" s="12"/>
      <c r="O192" s="12"/>
      <c r="P192" s="12"/>
    </row>
    <row r="193" spans="2:16" ht="12.75">
      <c r="B193" s="12"/>
      <c r="C193" s="12"/>
      <c r="D193" s="12"/>
      <c r="E193" s="12"/>
      <c r="F193" s="12"/>
      <c r="G193" s="12"/>
      <c r="H193" s="12"/>
      <c r="I193" s="12"/>
      <c r="J193" s="12"/>
      <c r="K193" s="12"/>
      <c r="L193" s="12"/>
      <c r="M193" s="12"/>
      <c r="N193" s="12"/>
      <c r="O193" s="12"/>
      <c r="P193" s="12"/>
    </row>
    <row r="194" spans="2:16" ht="12.75">
      <c r="B194" s="12"/>
      <c r="C194" s="12"/>
      <c r="D194" s="12"/>
      <c r="E194" s="12"/>
      <c r="F194" s="12"/>
      <c r="G194" s="12"/>
      <c r="H194" s="12"/>
      <c r="I194" s="12"/>
      <c r="J194" s="12"/>
      <c r="K194" s="12"/>
      <c r="L194" s="12"/>
      <c r="M194" s="12"/>
      <c r="N194" s="12"/>
      <c r="O194" s="12"/>
      <c r="P194" s="12"/>
    </row>
    <row r="195" spans="2:16" ht="12.75">
      <c r="B195" s="12"/>
      <c r="C195" s="12"/>
      <c r="D195" s="12"/>
      <c r="E195" s="12"/>
      <c r="F195" s="12"/>
      <c r="G195" s="12"/>
      <c r="H195" s="12"/>
      <c r="I195" s="12"/>
      <c r="J195" s="12"/>
      <c r="K195" s="12"/>
      <c r="L195" s="12"/>
      <c r="M195" s="12"/>
      <c r="N195" s="12"/>
      <c r="O195" s="12"/>
      <c r="P195" s="12"/>
    </row>
    <row r="196" spans="2:16" ht="12.75">
      <c r="B196" s="12"/>
      <c r="C196" s="12"/>
      <c r="D196" s="12"/>
      <c r="E196" s="12"/>
      <c r="F196" s="12"/>
      <c r="G196" s="12"/>
      <c r="H196" s="12"/>
      <c r="I196" s="12"/>
      <c r="J196" s="12"/>
      <c r="K196" s="12"/>
      <c r="L196" s="12"/>
      <c r="M196" s="12"/>
      <c r="N196" s="12"/>
      <c r="O196" s="12"/>
      <c r="P196" s="12"/>
    </row>
    <row r="197" spans="2:16" ht="12.75">
      <c r="B197" s="12"/>
      <c r="C197" s="12"/>
      <c r="D197" s="12"/>
      <c r="E197" s="12"/>
      <c r="F197" s="12"/>
      <c r="G197" s="12"/>
      <c r="H197" s="12"/>
      <c r="I197" s="12"/>
      <c r="J197" s="12"/>
      <c r="K197" s="12"/>
      <c r="L197" s="12"/>
      <c r="M197" s="12"/>
      <c r="N197" s="12"/>
      <c r="O197" s="12"/>
      <c r="P197" s="12"/>
    </row>
    <row r="198" spans="2:16" ht="12.75">
      <c r="B198" s="12"/>
      <c r="C198" s="12"/>
      <c r="D198" s="12"/>
      <c r="E198" s="12"/>
      <c r="F198" s="12"/>
      <c r="G198" s="12"/>
      <c r="H198" s="12"/>
      <c r="I198" s="12"/>
      <c r="J198" s="12"/>
      <c r="K198" s="12"/>
      <c r="L198" s="12"/>
      <c r="M198" s="12"/>
      <c r="N198" s="12"/>
      <c r="O198" s="12"/>
      <c r="P198" s="12"/>
    </row>
    <row r="199" spans="2:16" ht="12.75">
      <c r="B199" s="12"/>
      <c r="C199" s="12"/>
      <c r="D199" s="12"/>
      <c r="E199" s="12"/>
      <c r="F199" s="12"/>
      <c r="G199" s="12"/>
      <c r="H199" s="12"/>
      <c r="I199" s="12"/>
      <c r="J199" s="12"/>
      <c r="K199" s="12"/>
      <c r="L199" s="12"/>
      <c r="M199" s="12"/>
      <c r="N199" s="12"/>
      <c r="O199" s="12"/>
      <c r="P199" s="12"/>
    </row>
    <row r="200" spans="2:16" ht="12.75">
      <c r="B200" s="12"/>
      <c r="C200" s="12"/>
      <c r="D200" s="12"/>
      <c r="E200" s="12"/>
      <c r="F200" s="12"/>
      <c r="G200" s="12"/>
      <c r="H200" s="12"/>
      <c r="I200" s="12"/>
      <c r="J200" s="12"/>
      <c r="K200" s="12"/>
      <c r="L200" s="12"/>
      <c r="M200" s="12"/>
      <c r="N200" s="12"/>
      <c r="O200" s="12"/>
      <c r="P200" s="12"/>
    </row>
    <row r="201" spans="2:16" ht="12.75">
      <c r="B201" s="12"/>
      <c r="C201" s="12"/>
      <c r="D201" s="12"/>
      <c r="E201" s="12"/>
      <c r="F201" s="12"/>
      <c r="G201" s="12"/>
      <c r="H201" s="12"/>
      <c r="I201" s="12"/>
      <c r="J201" s="12"/>
      <c r="K201" s="12"/>
      <c r="L201" s="12"/>
      <c r="M201" s="12"/>
      <c r="N201" s="12"/>
      <c r="O201" s="12"/>
      <c r="P201" s="12"/>
    </row>
    <row r="202" spans="2:16" ht="12.75">
      <c r="B202" s="12"/>
      <c r="C202" s="12"/>
      <c r="D202" s="12"/>
      <c r="E202" s="12"/>
      <c r="F202" s="12"/>
      <c r="G202" s="12"/>
      <c r="H202" s="12"/>
      <c r="I202" s="12"/>
      <c r="J202" s="12"/>
      <c r="K202" s="12"/>
      <c r="L202" s="12"/>
      <c r="M202" s="12"/>
      <c r="N202" s="12"/>
      <c r="O202" s="12"/>
      <c r="P202" s="12"/>
    </row>
    <row r="203" spans="2:16" ht="12.75">
      <c r="B203" s="12"/>
      <c r="C203" s="12"/>
      <c r="D203" s="12"/>
      <c r="E203" s="12"/>
      <c r="F203" s="12"/>
      <c r="G203" s="12"/>
      <c r="H203" s="12"/>
      <c r="I203" s="12"/>
      <c r="J203" s="12"/>
      <c r="K203" s="12"/>
      <c r="L203" s="12"/>
      <c r="M203" s="12"/>
      <c r="N203" s="12"/>
      <c r="O203" s="12"/>
      <c r="P203" s="12"/>
    </row>
    <row r="204" spans="2:16" ht="12.75">
      <c r="B204" s="12"/>
      <c r="C204" s="12"/>
      <c r="D204" s="12"/>
      <c r="E204" s="12"/>
      <c r="F204" s="12"/>
      <c r="G204" s="12"/>
      <c r="H204" s="12"/>
      <c r="I204" s="12"/>
      <c r="J204" s="12"/>
      <c r="K204" s="12"/>
      <c r="L204" s="12"/>
      <c r="M204" s="12"/>
      <c r="N204" s="12"/>
      <c r="O204" s="12"/>
      <c r="P204" s="12"/>
    </row>
    <row r="205" spans="2:16" ht="12.75">
      <c r="B205" s="12"/>
      <c r="C205" s="12"/>
      <c r="D205" s="12"/>
      <c r="E205" s="12"/>
      <c r="F205" s="12"/>
      <c r="G205" s="12"/>
      <c r="H205" s="12"/>
      <c r="I205" s="12"/>
      <c r="J205" s="12"/>
      <c r="K205" s="12"/>
      <c r="L205" s="12"/>
      <c r="M205" s="12"/>
      <c r="N205" s="12"/>
      <c r="O205" s="12"/>
      <c r="P205" s="12"/>
    </row>
    <row r="206" spans="2:16" ht="12.75">
      <c r="B206" s="12"/>
      <c r="C206" s="12"/>
      <c r="D206" s="12"/>
      <c r="E206" s="12"/>
      <c r="F206" s="12"/>
      <c r="G206" s="12"/>
      <c r="H206" s="12"/>
      <c r="I206" s="12"/>
      <c r="J206" s="12"/>
      <c r="K206" s="12"/>
      <c r="L206" s="12"/>
      <c r="M206" s="12"/>
      <c r="N206" s="12"/>
      <c r="O206" s="12"/>
      <c r="P206" s="12"/>
    </row>
    <row r="207" spans="2:16" ht="12.75">
      <c r="B207" s="12"/>
      <c r="C207" s="12"/>
      <c r="D207" s="12"/>
      <c r="E207" s="12"/>
      <c r="F207" s="12"/>
      <c r="G207" s="12"/>
      <c r="H207" s="12"/>
      <c r="I207" s="12"/>
      <c r="J207" s="12"/>
      <c r="K207" s="12"/>
      <c r="L207" s="12"/>
      <c r="M207" s="12"/>
      <c r="N207" s="12"/>
      <c r="O207" s="12"/>
      <c r="P207" s="12"/>
    </row>
    <row r="208" spans="2:16" ht="12.75">
      <c r="B208" s="12"/>
      <c r="C208" s="12"/>
      <c r="D208" s="12"/>
      <c r="E208" s="12"/>
      <c r="F208" s="12"/>
      <c r="G208" s="12"/>
      <c r="H208" s="12"/>
      <c r="I208" s="12"/>
      <c r="J208" s="12"/>
      <c r="K208" s="12"/>
      <c r="L208" s="12"/>
      <c r="M208" s="12"/>
      <c r="N208" s="12"/>
      <c r="O208" s="12"/>
      <c r="P208" s="12"/>
    </row>
    <row r="209" spans="2:16" ht="12.75">
      <c r="B209" s="12"/>
      <c r="C209" s="12"/>
      <c r="D209" s="12"/>
      <c r="E209" s="12"/>
      <c r="F209" s="12"/>
      <c r="G209" s="12"/>
      <c r="H209" s="12"/>
      <c r="I209" s="12"/>
      <c r="J209" s="12"/>
      <c r="K209" s="12"/>
      <c r="L209" s="12"/>
      <c r="M209" s="12"/>
      <c r="N209" s="12"/>
      <c r="O209" s="12"/>
      <c r="P209" s="12"/>
    </row>
    <row r="210" spans="2:16" ht="12.75">
      <c r="B210" s="12"/>
      <c r="C210" s="12"/>
      <c r="D210" s="12"/>
      <c r="E210" s="12"/>
      <c r="F210" s="12"/>
      <c r="G210" s="12"/>
      <c r="H210" s="12"/>
      <c r="I210" s="12"/>
      <c r="J210" s="12"/>
      <c r="K210" s="12"/>
      <c r="L210" s="12"/>
      <c r="M210" s="12"/>
      <c r="N210" s="12"/>
      <c r="O210" s="12"/>
      <c r="P210" s="12"/>
    </row>
    <row r="211" spans="2:16" ht="12.75">
      <c r="B211" s="12"/>
      <c r="C211" s="12"/>
      <c r="D211" s="12"/>
      <c r="E211" s="12"/>
      <c r="F211" s="12"/>
      <c r="G211" s="12"/>
      <c r="H211" s="12"/>
      <c r="I211" s="12"/>
      <c r="J211" s="12"/>
      <c r="K211" s="12"/>
      <c r="L211" s="12"/>
      <c r="M211" s="12"/>
      <c r="N211" s="12"/>
      <c r="O211" s="12"/>
      <c r="P211" s="12"/>
    </row>
    <row r="212" spans="2:16" ht="12.75">
      <c r="B212" s="12"/>
      <c r="C212" s="12"/>
      <c r="D212" s="12"/>
      <c r="E212" s="12"/>
      <c r="F212" s="12"/>
      <c r="G212" s="12"/>
      <c r="H212" s="12"/>
      <c r="I212" s="12"/>
      <c r="J212" s="12"/>
      <c r="K212" s="12"/>
      <c r="L212" s="12"/>
      <c r="M212" s="12"/>
      <c r="N212" s="12"/>
      <c r="O212" s="12"/>
      <c r="P212" s="12"/>
    </row>
    <row r="213" spans="2:16" ht="12.75">
      <c r="B213" s="12"/>
      <c r="C213" s="12"/>
      <c r="D213" s="12"/>
      <c r="E213" s="12"/>
      <c r="F213" s="12"/>
      <c r="G213" s="12"/>
      <c r="H213" s="12"/>
      <c r="I213" s="12"/>
      <c r="J213" s="12"/>
      <c r="K213" s="12"/>
      <c r="L213" s="12"/>
      <c r="M213" s="12"/>
      <c r="N213" s="12"/>
      <c r="O213" s="12"/>
      <c r="P213" s="12"/>
    </row>
    <row r="214" spans="2:16" ht="12.75">
      <c r="B214" s="12"/>
      <c r="C214" s="12"/>
      <c r="D214" s="12"/>
      <c r="E214" s="12"/>
      <c r="F214" s="12"/>
      <c r="G214" s="12"/>
      <c r="H214" s="12"/>
      <c r="I214" s="12"/>
      <c r="J214" s="12"/>
      <c r="K214" s="12"/>
      <c r="L214" s="12"/>
      <c r="M214" s="12"/>
      <c r="N214" s="12"/>
      <c r="O214" s="12"/>
      <c r="P214" s="12"/>
    </row>
    <row r="215" spans="2:16" ht="12.75">
      <c r="B215" s="12"/>
      <c r="C215" s="12"/>
      <c r="D215" s="12"/>
      <c r="E215" s="12"/>
      <c r="F215" s="12"/>
      <c r="G215" s="12"/>
      <c r="H215" s="12"/>
      <c r="I215" s="12"/>
      <c r="J215" s="12"/>
      <c r="K215" s="12"/>
      <c r="L215" s="12"/>
      <c r="M215" s="12"/>
      <c r="N215" s="12"/>
      <c r="O215" s="12"/>
      <c r="P215" s="12"/>
    </row>
    <row r="216" spans="2:16" ht="12.75">
      <c r="B216" s="12"/>
      <c r="C216" s="12"/>
      <c r="D216" s="12"/>
      <c r="E216" s="12"/>
      <c r="F216" s="12"/>
      <c r="G216" s="12"/>
      <c r="H216" s="12"/>
      <c r="I216" s="12"/>
      <c r="J216" s="12"/>
      <c r="K216" s="12"/>
      <c r="L216" s="12"/>
      <c r="M216" s="12"/>
      <c r="N216" s="12"/>
      <c r="O216" s="12"/>
      <c r="P216" s="12"/>
    </row>
    <row r="217" spans="2:16" ht="12.75">
      <c r="B217" s="12"/>
      <c r="C217" s="12"/>
      <c r="D217" s="12"/>
      <c r="E217" s="12"/>
      <c r="F217" s="12"/>
      <c r="G217" s="12"/>
      <c r="H217" s="12"/>
      <c r="I217" s="12"/>
      <c r="J217" s="12"/>
      <c r="K217" s="12"/>
      <c r="L217" s="12"/>
      <c r="M217" s="12"/>
      <c r="N217" s="12"/>
      <c r="O217" s="12"/>
      <c r="P217" s="12"/>
    </row>
    <row r="218" spans="2:16" ht="12.75">
      <c r="B218" s="12"/>
      <c r="C218" s="12"/>
      <c r="D218" s="12"/>
      <c r="E218" s="12"/>
      <c r="F218" s="12"/>
      <c r="G218" s="12"/>
      <c r="H218" s="12"/>
      <c r="I218" s="12"/>
      <c r="J218" s="12"/>
      <c r="K218" s="12"/>
      <c r="L218" s="12"/>
      <c r="M218" s="12"/>
      <c r="N218" s="12"/>
      <c r="O218" s="12"/>
      <c r="P218" s="12"/>
    </row>
    <row r="219" spans="2:16" ht="12.75">
      <c r="B219" s="12"/>
      <c r="C219" s="12"/>
      <c r="D219" s="12"/>
      <c r="E219" s="12"/>
      <c r="F219" s="12"/>
      <c r="G219" s="12"/>
      <c r="H219" s="12"/>
      <c r="I219" s="12"/>
      <c r="J219" s="12"/>
      <c r="K219" s="12"/>
      <c r="L219" s="12"/>
      <c r="M219" s="12"/>
      <c r="N219" s="12"/>
      <c r="O219" s="12"/>
      <c r="P219" s="12"/>
    </row>
    <row r="220" spans="2:16" ht="12.75">
      <c r="B220" s="12"/>
      <c r="C220" s="12"/>
      <c r="D220" s="12"/>
      <c r="E220" s="12"/>
      <c r="F220" s="12"/>
      <c r="G220" s="12"/>
      <c r="H220" s="12"/>
      <c r="I220" s="12"/>
      <c r="J220" s="12"/>
      <c r="K220" s="12"/>
      <c r="L220" s="12"/>
      <c r="M220" s="12"/>
      <c r="N220" s="12"/>
      <c r="O220" s="12"/>
      <c r="P220" s="12"/>
    </row>
    <row r="221" spans="2:16" ht="12.75">
      <c r="B221" s="12"/>
      <c r="C221" s="12"/>
      <c r="D221" s="12"/>
      <c r="E221" s="12"/>
      <c r="F221" s="12"/>
      <c r="G221" s="12"/>
      <c r="H221" s="12"/>
      <c r="I221" s="12"/>
      <c r="J221" s="12"/>
      <c r="K221" s="12"/>
      <c r="L221" s="12"/>
      <c r="M221" s="12"/>
      <c r="N221" s="12"/>
      <c r="O221" s="12"/>
      <c r="P221" s="12"/>
    </row>
    <row r="222" spans="2:16" ht="12.75">
      <c r="B222" s="12"/>
      <c r="C222" s="12"/>
      <c r="D222" s="12"/>
      <c r="E222" s="12"/>
      <c r="F222" s="12"/>
      <c r="G222" s="12"/>
      <c r="H222" s="12"/>
      <c r="I222" s="12"/>
      <c r="J222" s="12"/>
      <c r="K222" s="12"/>
      <c r="L222" s="12"/>
      <c r="M222" s="12"/>
      <c r="N222" s="12"/>
      <c r="O222" s="12"/>
      <c r="P222" s="12"/>
    </row>
    <row r="223" spans="2:16" ht="12.75">
      <c r="B223" s="12"/>
      <c r="C223" s="12"/>
      <c r="D223" s="12"/>
      <c r="E223" s="12"/>
      <c r="F223" s="12"/>
      <c r="G223" s="12"/>
      <c r="H223" s="12"/>
      <c r="I223" s="12"/>
      <c r="J223" s="12"/>
      <c r="K223" s="12"/>
      <c r="L223" s="12"/>
      <c r="M223" s="12"/>
      <c r="N223" s="12"/>
      <c r="O223" s="12"/>
      <c r="P223" s="12"/>
    </row>
    <row r="224" spans="15:16" ht="12.75">
      <c r="O224" s="12"/>
      <c r="P224" s="12"/>
    </row>
    <row r="225" spans="15:16" ht="12.75">
      <c r="O225" s="12"/>
      <c r="P225" s="12"/>
    </row>
    <row r="226" spans="15:16" ht="12.75">
      <c r="O226" s="12"/>
      <c r="P226" s="12"/>
    </row>
    <row r="227" spans="15:16" ht="12.75">
      <c r="O227" s="12"/>
      <c r="P227" s="12"/>
    </row>
    <row r="228" spans="15:16" ht="12.75">
      <c r="O228" s="12"/>
      <c r="P228" s="12"/>
    </row>
    <row r="229" spans="15:16" ht="12.75">
      <c r="O229" s="12"/>
      <c r="P229" s="12"/>
    </row>
    <row r="230" spans="15:16" ht="12.75">
      <c r="O230" s="12"/>
      <c r="P230" s="12"/>
    </row>
    <row r="231" spans="15:16" ht="12.75">
      <c r="O231" s="12"/>
      <c r="P231" s="12"/>
    </row>
    <row r="232" spans="15:16" ht="12.75">
      <c r="O232" s="12"/>
      <c r="P232" s="12"/>
    </row>
    <row r="233" spans="15:16" ht="12.75">
      <c r="O233" s="12"/>
      <c r="P233" s="12"/>
    </row>
    <row r="234" spans="15:16" ht="12.75">
      <c r="O234" s="12"/>
      <c r="P234" s="12"/>
    </row>
    <row r="235" spans="15:16" ht="12.75">
      <c r="O235" s="12"/>
      <c r="P235" s="12"/>
    </row>
  </sheetData>
  <mergeCells count="11">
    <mergeCell ref="A17:N18"/>
    <mergeCell ref="F6:G7"/>
    <mergeCell ref="H6:I7"/>
    <mergeCell ref="N6:N7"/>
    <mergeCell ref="A4:N4"/>
    <mergeCell ref="J6:K7"/>
    <mergeCell ref="E6:E7"/>
    <mergeCell ref="C6:D7"/>
    <mergeCell ref="L6:L7"/>
    <mergeCell ref="B6:B7"/>
    <mergeCell ref="M6:M7"/>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2:O236"/>
  <sheetViews>
    <sheetView workbookViewId="0" topLeftCell="A1">
      <pane xSplit="1" ySplit="8" topLeftCell="B14" activePane="bottomRight" state="frozen"/>
      <selection pane="topLeft" activeCell="A1" sqref="A1"/>
      <selection pane="topRight" activeCell="B1" sqref="B1"/>
      <selection pane="bottomLeft" activeCell="A9" sqref="A9"/>
      <selection pane="bottomRight" activeCell="A2" sqref="A2:M19"/>
    </sheetView>
  </sheetViews>
  <sheetFormatPr defaultColWidth="11.421875" defaultRowHeight="12.75"/>
  <cols>
    <col min="1" max="13" width="9.7109375" style="1" customWidth="1"/>
    <col min="14" max="17" width="7.7109375" style="1" customWidth="1"/>
    <col min="18" max="16384" width="11.421875" style="1" customWidth="1"/>
  </cols>
  <sheetData>
    <row r="1" ht="13.5" thickBot="1"/>
    <row r="2" spans="2:12" ht="19.5" customHeight="1" thickTop="1">
      <c r="B2" s="655" t="s">
        <v>16</v>
      </c>
      <c r="C2" s="638"/>
      <c r="D2" s="638"/>
      <c r="E2" s="638"/>
      <c r="F2" s="638"/>
      <c r="G2" s="638"/>
      <c r="H2" s="717"/>
      <c r="I2" s="717"/>
      <c r="J2" s="717"/>
      <c r="K2" s="717"/>
      <c r="L2" s="718"/>
    </row>
    <row r="3" spans="2:13" ht="19.5" customHeight="1" thickBot="1">
      <c r="B3" s="760"/>
      <c r="C3" s="761"/>
      <c r="D3" s="761"/>
      <c r="E3" s="761"/>
      <c r="F3" s="761"/>
      <c r="G3" s="761"/>
      <c r="H3" s="762"/>
      <c r="I3" s="762"/>
      <c r="J3" s="762"/>
      <c r="K3" s="762"/>
      <c r="L3" s="763"/>
      <c r="M3" s="2"/>
    </row>
    <row r="4" ht="14.25" thickBot="1" thickTop="1"/>
    <row r="5" spans="1:13" ht="39.75" customHeight="1" thickTop="1">
      <c r="A5" s="628" t="s">
        <v>17</v>
      </c>
      <c r="B5" s="702"/>
      <c r="C5" s="629"/>
      <c r="D5" s="629"/>
      <c r="E5" s="629"/>
      <c r="F5" s="629"/>
      <c r="G5" s="629"/>
      <c r="H5" s="629"/>
      <c r="I5" s="629"/>
      <c r="J5" s="629"/>
      <c r="K5" s="629"/>
      <c r="L5" s="629"/>
      <c r="M5" s="630"/>
    </row>
    <row r="6" spans="1:13" ht="9.75" customHeight="1" thickBot="1">
      <c r="A6" s="29"/>
      <c r="B6" s="327"/>
      <c r="C6" s="30"/>
      <c r="D6" s="30"/>
      <c r="E6" s="30"/>
      <c r="F6" s="30"/>
      <c r="G6" s="30"/>
      <c r="H6" s="30"/>
      <c r="I6" s="30"/>
      <c r="J6" s="30"/>
      <c r="K6" s="30"/>
      <c r="L6" s="30"/>
      <c r="M6" s="32"/>
    </row>
    <row r="7" spans="1:13" ht="60" customHeight="1">
      <c r="A7" s="3"/>
      <c r="B7" s="691" t="s">
        <v>240</v>
      </c>
      <c r="C7" s="694" t="s">
        <v>241</v>
      </c>
      <c r="D7" s="684"/>
      <c r="E7" s="726" t="s">
        <v>242</v>
      </c>
      <c r="F7" s="685"/>
      <c r="G7" s="691" t="s">
        <v>244</v>
      </c>
      <c r="H7" s="725"/>
      <c r="I7" s="725"/>
      <c r="J7" s="726" t="s">
        <v>248</v>
      </c>
      <c r="K7" s="725"/>
      <c r="L7" s="727"/>
      <c r="M7" s="728" t="s">
        <v>247</v>
      </c>
    </row>
    <row r="8" spans="1:13" ht="30" customHeight="1">
      <c r="A8" s="18" t="s">
        <v>379</v>
      </c>
      <c r="B8" s="752"/>
      <c r="C8" s="747"/>
      <c r="D8" s="682"/>
      <c r="E8" s="735"/>
      <c r="F8" s="723"/>
      <c r="G8" s="172" t="s">
        <v>370</v>
      </c>
      <c r="H8" s="323" t="s">
        <v>245</v>
      </c>
      <c r="I8" s="323" t="s">
        <v>246</v>
      </c>
      <c r="J8" s="306" t="s">
        <v>370</v>
      </c>
      <c r="K8" s="330" t="s">
        <v>245</v>
      </c>
      <c r="L8" s="324" t="s">
        <v>246</v>
      </c>
      <c r="M8" s="729"/>
    </row>
    <row r="9" spans="1:15" ht="19.5" customHeight="1">
      <c r="A9" s="9">
        <v>2005</v>
      </c>
      <c r="B9" s="60">
        <f aca="true" t="shared" si="0" ref="B9:B14">C9+E9</f>
        <v>1514.5804022232128</v>
      </c>
      <c r="C9" s="120">
        <f>'CN21b'!B8</f>
        <v>1166.1598299753414</v>
      </c>
      <c r="D9" s="88">
        <f aca="true" t="shared" si="1" ref="D9:D14">C9/B9</f>
        <v>0.7699557106797144</v>
      </c>
      <c r="E9" s="67">
        <f>'CN22b'!B7</f>
        <v>348.4205722478714</v>
      </c>
      <c r="F9" s="272">
        <f aca="true" t="shared" si="2" ref="F9:F14">E9/B9</f>
        <v>0.23004428932028567</v>
      </c>
      <c r="G9" s="88">
        <f aca="true" t="shared" si="3" ref="G9:G14">H9*$D9+I9*$F9</f>
        <v>0.447885961154067</v>
      </c>
      <c r="H9" s="207">
        <f>'CN21b'!Q8</f>
        <v>0.4959826330155025</v>
      </c>
      <c r="I9" s="61">
        <f>'CN22b'!S7</f>
        <v>0.28690692849118127</v>
      </c>
      <c r="J9" s="341">
        <f aca="true" t="shared" si="4" ref="J9:J14">K9*$D9+L9*$F9</f>
        <v>0.34734126710952856</v>
      </c>
      <c r="K9" s="207">
        <f>1-('CN21b'!P8+(1-'CN23b'!M8)*'CN21a'!Z7*'CN21b'!G8)/'CN21b'!B8</f>
        <v>0.3653975972141862</v>
      </c>
      <c r="L9" s="328">
        <f>'CN22b'!$S7</f>
        <v>0.28690692849118127</v>
      </c>
      <c r="M9" s="47">
        <f>B9/'CN1'!B6</f>
        <v>1.0053750372378663</v>
      </c>
      <c r="N9" s="27"/>
      <c r="O9" s="326"/>
    </row>
    <row r="10" spans="1:15" ht="19.5" customHeight="1">
      <c r="A10" s="9">
        <f>A9+1</f>
        <v>2006</v>
      </c>
      <c r="B10" s="60">
        <f t="shared" si="0"/>
        <v>1588.966110757153</v>
      </c>
      <c r="C10" s="120">
        <f>'CN21b'!B9</f>
        <v>1213.9940741859577</v>
      </c>
      <c r="D10" s="88">
        <f t="shared" si="1"/>
        <v>0.7640150824912694</v>
      </c>
      <c r="E10" s="67">
        <f>'CN22b'!B8</f>
        <v>374.97203657119525</v>
      </c>
      <c r="F10" s="272">
        <f t="shared" si="2"/>
        <v>0.2359849175087306</v>
      </c>
      <c r="G10" s="88">
        <f t="shared" si="3"/>
        <v>0.4510880268371313</v>
      </c>
      <c r="H10" s="207">
        <f>'CN21b'!Q9</f>
        <v>0.4943938365261885</v>
      </c>
      <c r="I10" s="61">
        <f>'CN22b'!S8</f>
        <v>0.31088291495445264</v>
      </c>
      <c r="J10" s="341">
        <f t="shared" si="4"/>
        <v>0.3499580208539977</v>
      </c>
      <c r="K10" s="207">
        <f>1-('CN21b'!P9+(1-'CN23b'!M9)*'CN21a'!Z8*'CN21b'!G9)/'CN21b'!B9</f>
        <v>0.3620273318580176</v>
      </c>
      <c r="L10" s="328">
        <f>'CN22b'!$S8</f>
        <v>0.31088291495445264</v>
      </c>
      <c r="M10" s="47">
        <f>B10/'CN1'!B7</f>
        <v>1.0061960650987611</v>
      </c>
      <c r="N10" s="27"/>
      <c r="O10" s="326"/>
    </row>
    <row r="11" spans="1:15" ht="19.5" customHeight="1">
      <c r="A11" s="9">
        <f>A10+1</f>
        <v>2007</v>
      </c>
      <c r="B11" s="60">
        <f t="shared" si="0"/>
        <v>1672.2611847135865</v>
      </c>
      <c r="C11" s="120">
        <f>'CN21b'!B10</f>
        <v>1262.532862535039</v>
      </c>
      <c r="D11" s="88">
        <f t="shared" si="1"/>
        <v>0.754985449686962</v>
      </c>
      <c r="E11" s="67">
        <f>'CN22b'!B9</f>
        <v>409.72832217854767</v>
      </c>
      <c r="F11" s="272">
        <f t="shared" si="2"/>
        <v>0.24501455031303807</v>
      </c>
      <c r="G11" s="88">
        <f t="shared" si="3"/>
        <v>0.4433698013698032</v>
      </c>
      <c r="H11" s="207">
        <f>'CN21b'!Q10</f>
        <v>0.489643633646591</v>
      </c>
      <c r="I11" s="61">
        <f>'CN22b'!S9</f>
        <v>0.300782065149263</v>
      </c>
      <c r="J11" s="341">
        <f t="shared" si="4"/>
        <v>0.3430840803196098</v>
      </c>
      <c r="K11" s="207">
        <f>1-('CN21b'!P10+(1-'CN23b'!M10)*'CN21a'!Z9*'CN21b'!G10)/'CN21b'!B10</f>
        <v>0.3568123041265656</v>
      </c>
      <c r="L11" s="328">
        <f>'CN22b'!$S9</f>
        <v>0.300782065149263</v>
      </c>
      <c r="M11" s="47">
        <f>B11/'CN1'!B8</f>
        <v>1.0070513809345245</v>
      </c>
      <c r="N11" s="27"/>
      <c r="O11" s="326"/>
    </row>
    <row r="12" spans="1:15" ht="19.5" customHeight="1">
      <c r="A12" s="9">
        <v>2008</v>
      </c>
      <c r="B12" s="60">
        <f t="shared" si="0"/>
        <v>1700.5560718403046</v>
      </c>
      <c r="C12" s="120">
        <f>'CN21b'!B11</f>
        <v>1297.3834481428214</v>
      </c>
      <c r="D12" s="88">
        <f t="shared" si="1"/>
        <v>0.762917183165164</v>
      </c>
      <c r="E12" s="67">
        <f>'CN22b'!B10</f>
        <v>403.1726236974833</v>
      </c>
      <c r="F12" s="272">
        <f t="shared" si="2"/>
        <v>0.2370828168348361</v>
      </c>
      <c r="G12" s="88">
        <f t="shared" si="3"/>
        <v>0.4450534405491161</v>
      </c>
      <c r="H12" s="207">
        <f>'CN21b'!Q11</f>
        <v>0.4906398252428307</v>
      </c>
      <c r="I12" s="61">
        <f>'CN22b'!S10</f>
        <v>0.2983594006118361</v>
      </c>
      <c r="J12" s="341">
        <f t="shared" si="4"/>
        <v>0.3434290692188633</v>
      </c>
      <c r="K12" s="207">
        <f>1-('CN21b'!P11+(1-'CN23b'!M11)*'CN21a'!Z10*'CN21b'!G11)/'CN21b'!B11</f>
        <v>0.3574348410417445</v>
      </c>
      <c r="L12" s="328">
        <f>'CN22b'!$S10</f>
        <v>0.2983594006118361</v>
      </c>
      <c r="M12" s="47">
        <f>B12/'CN1'!B9</f>
        <v>1.0034821670725338</v>
      </c>
      <c r="N12" s="27"/>
      <c r="O12" s="326"/>
    </row>
    <row r="13" spans="1:15" ht="19.5" customHeight="1">
      <c r="A13" s="9">
        <v>2009</v>
      </c>
      <c r="B13" s="60">
        <f t="shared" si="0"/>
        <v>1646.194809078258</v>
      </c>
      <c r="C13" s="120">
        <f>'CN21b'!B12</f>
        <v>1285.1654029647825</v>
      </c>
      <c r="D13" s="88">
        <f t="shared" si="1"/>
        <v>0.780688528403498</v>
      </c>
      <c r="E13" s="67">
        <f>'CN22b'!B11</f>
        <v>361.02940611347555</v>
      </c>
      <c r="F13" s="272">
        <f t="shared" si="2"/>
        <v>0.21931147159650208</v>
      </c>
      <c r="G13" s="88">
        <f t="shared" si="3"/>
        <v>0.43278479328266173</v>
      </c>
      <c r="H13" s="207">
        <f>'CN21b'!Q12</f>
        <v>0.48758337777910876</v>
      </c>
      <c r="I13" s="61">
        <f>'CN22b'!S11</f>
        <v>0.23771690204240992</v>
      </c>
      <c r="J13" s="341">
        <f t="shared" si="4"/>
        <v>0.3254738373776644</v>
      </c>
      <c r="K13" s="207">
        <f>1-('CN21b'!P12+(1-'CN23b'!M12)*'CN21a'!Z11*'CN21b'!G12)/'CN21b'!B12</f>
        <v>0.35012656625858163</v>
      </c>
      <c r="L13" s="328">
        <f>'CN22b'!$S11</f>
        <v>0.23771690204240992</v>
      </c>
      <c r="M13" s="47">
        <f>B13/'CN1'!B10</f>
        <v>1.0006892200825732</v>
      </c>
      <c r="N13" s="27"/>
      <c r="O13" s="326"/>
    </row>
    <row r="14" spans="1:15" ht="19.5" customHeight="1" thickBot="1">
      <c r="A14" s="10">
        <v>2010</v>
      </c>
      <c r="B14" s="85">
        <f t="shared" si="0"/>
        <v>1685.978607443932</v>
      </c>
      <c r="C14" s="121">
        <f>'CN21b'!B13</f>
        <v>1301.756981627209</v>
      </c>
      <c r="D14" s="90">
        <f t="shared" si="1"/>
        <v>0.7721076506425953</v>
      </c>
      <c r="E14" s="256">
        <f>'CN22b'!B12</f>
        <v>384.2216258167233</v>
      </c>
      <c r="F14" s="266">
        <f t="shared" si="2"/>
        <v>0.22789234935740474</v>
      </c>
      <c r="G14" s="90">
        <f t="shared" si="3"/>
        <v>0.43503465010456954</v>
      </c>
      <c r="H14" s="231">
        <f>'CN21b'!Q13</f>
        <v>0.48675855525611245</v>
      </c>
      <c r="I14" s="89">
        <f>'CN22b'!S12</f>
        <v>0.2597921595109701</v>
      </c>
      <c r="J14" s="342">
        <f t="shared" si="4"/>
        <v>0.32875875093062285</v>
      </c>
      <c r="K14" s="231">
        <f>1-('CN21b'!P13+(1-'CN23b'!M13)*'CN21a'!Z12*'CN21b'!G13)/'CN21b'!B13</f>
        <v>0.3491146670165679</v>
      </c>
      <c r="L14" s="329">
        <f>'CN22b'!$S12</f>
        <v>0.2597921595109701</v>
      </c>
      <c r="M14" s="188">
        <f>B14/'CN1'!B11</f>
        <v>1.0037933429534427</v>
      </c>
      <c r="N14" s="8"/>
      <c r="O14" s="326"/>
    </row>
    <row r="15" spans="1:15" ht="19.5" customHeight="1" thickTop="1">
      <c r="A15" s="396">
        <v>2011</v>
      </c>
      <c r="B15" s="488">
        <f>C15+E15</f>
        <v>1738.6791359178076</v>
      </c>
      <c r="C15" s="432">
        <f>'CN21b'!B14</f>
        <v>1327.6362140596611</v>
      </c>
      <c r="D15" s="494">
        <f>C15/B15</f>
        <v>0.7635889720151461</v>
      </c>
      <c r="E15" s="495">
        <f>'CN22b'!B13</f>
        <v>411.0429218581465</v>
      </c>
      <c r="F15" s="541">
        <f>E15/B15</f>
        <v>0.23641102798485394</v>
      </c>
      <c r="G15" s="494">
        <f>H15*$D15+I15*$F15</f>
        <v>0.43915286807178217</v>
      </c>
      <c r="H15" s="538">
        <f>'CN21b'!Q14</f>
        <v>0.48954522204049855</v>
      </c>
      <c r="I15" s="539">
        <f>'CN22b'!S13</f>
        <v>0.27638953976012326</v>
      </c>
      <c r="J15" s="552">
        <f>K15*$D15+L15*$F15</f>
        <v>0.33225804889874816</v>
      </c>
      <c r="K15" s="538">
        <f>1-('CN21b'!P14+(1-'CN23b'!M14)*'CN21a'!Z13*'CN21b'!G14)/'CN21b'!B14</f>
        <v>0.34955522337546585</v>
      </c>
      <c r="L15" s="553">
        <f>'CN22b'!$S13</f>
        <v>0.27638953976012326</v>
      </c>
      <c r="M15" s="453">
        <f>B15/'CN1'!B12</f>
        <v>1.0050194561145789</v>
      </c>
      <c r="N15" s="8"/>
      <c r="O15" s="326"/>
    </row>
    <row r="16" spans="1:15" ht="19.5" customHeight="1" thickBot="1">
      <c r="A16" s="10">
        <v>2012</v>
      </c>
      <c r="B16" s="85">
        <f>C16+E16</f>
        <v>1790.8395099953416</v>
      </c>
      <c r="C16" s="121">
        <f>'CN21b'!B15</f>
        <v>1367.4653004814506</v>
      </c>
      <c r="D16" s="90">
        <f>C16/B16</f>
        <v>0.763588972015146</v>
      </c>
      <c r="E16" s="256">
        <f>'CN22b'!B14</f>
        <v>423.3742095138909</v>
      </c>
      <c r="F16" s="266">
        <f>E16/B16</f>
        <v>0.23641102798485397</v>
      </c>
      <c r="G16" s="90">
        <f>H16*$D16+I16*$F16</f>
        <v>0.43915286807178217</v>
      </c>
      <c r="H16" s="231">
        <f>'CN21b'!Q15</f>
        <v>0.48954522204049866</v>
      </c>
      <c r="I16" s="89">
        <f>'CN22b'!S14</f>
        <v>0.27638953976012326</v>
      </c>
      <c r="J16" s="342">
        <f>K16*$D16+L16*$F16</f>
        <v>0.3322580488987481</v>
      </c>
      <c r="K16" s="231">
        <f>1-('CN21b'!P15+(1-'CN23b'!M15)*'CN21a'!Z14*'CN21b'!G15)/'CN21b'!B15</f>
        <v>0.34955522337546585</v>
      </c>
      <c r="L16" s="329">
        <f>'CN22b'!$S14</f>
        <v>0.27638953976012326</v>
      </c>
      <c r="M16" s="188">
        <f>B16/'CN1'!B13</f>
        <v>1.0050194561145787</v>
      </c>
      <c r="N16" s="8"/>
      <c r="O16" s="326"/>
    </row>
    <row r="17" spans="3:14" ht="14.25" thickBot="1" thickTop="1">
      <c r="C17" s="12"/>
      <c r="D17" s="12"/>
      <c r="E17" s="12"/>
      <c r="F17" s="12"/>
      <c r="G17" s="12"/>
      <c r="H17" s="12"/>
      <c r="I17" s="12"/>
      <c r="J17" s="12"/>
      <c r="K17" s="12"/>
      <c r="L17" s="12"/>
      <c r="M17" s="12"/>
      <c r="N17" s="8"/>
    </row>
    <row r="18" spans="1:14" ht="13.5" thickTop="1">
      <c r="A18" s="603" t="s">
        <v>46</v>
      </c>
      <c r="B18" s="705"/>
      <c r="C18" s="604"/>
      <c r="D18" s="604"/>
      <c r="E18" s="604"/>
      <c r="F18" s="604"/>
      <c r="G18" s="604"/>
      <c r="H18" s="604"/>
      <c r="I18" s="604"/>
      <c r="J18" s="604"/>
      <c r="K18" s="604"/>
      <c r="L18" s="604"/>
      <c r="M18" s="605"/>
      <c r="N18" s="8"/>
    </row>
    <row r="19" spans="1:14" ht="13.5" thickBot="1">
      <c r="A19" s="601"/>
      <c r="B19" s="636"/>
      <c r="C19" s="636"/>
      <c r="D19" s="636"/>
      <c r="E19" s="636"/>
      <c r="F19" s="636"/>
      <c r="G19" s="636"/>
      <c r="H19" s="636"/>
      <c r="I19" s="636"/>
      <c r="J19" s="636"/>
      <c r="K19" s="636"/>
      <c r="L19" s="636"/>
      <c r="M19" s="637"/>
      <c r="N19" s="8"/>
    </row>
    <row r="20" spans="1:14" ht="13.5" thickTop="1">
      <c r="A20" s="28"/>
      <c r="B20" s="28"/>
      <c r="C20" s="12"/>
      <c r="D20" s="12"/>
      <c r="E20" s="12"/>
      <c r="F20" s="12"/>
      <c r="G20" s="12"/>
      <c r="H20" s="12"/>
      <c r="I20" s="12"/>
      <c r="J20" s="12"/>
      <c r="K20" s="12"/>
      <c r="L20" s="12"/>
      <c r="M20" s="12"/>
      <c r="N20" s="8"/>
    </row>
    <row r="21" spans="1:14" ht="12.75">
      <c r="A21" s="28"/>
      <c r="B21" s="28"/>
      <c r="C21" s="12"/>
      <c r="D21" s="12"/>
      <c r="E21" s="12"/>
      <c r="F21" s="12"/>
      <c r="G21" s="12"/>
      <c r="H21" s="12"/>
      <c r="I21" s="12"/>
      <c r="J21" s="12"/>
      <c r="K21" s="12"/>
      <c r="L21" s="12"/>
      <c r="M21" s="12"/>
      <c r="N21" s="8"/>
    </row>
    <row r="22" spans="3:14" ht="12.75">
      <c r="C22" s="12"/>
      <c r="D22" s="12"/>
      <c r="E22" s="12"/>
      <c r="F22" s="12"/>
      <c r="G22" s="12"/>
      <c r="H22" s="12"/>
      <c r="I22" s="12"/>
      <c r="J22" s="12"/>
      <c r="K22" s="12"/>
      <c r="L22" s="12"/>
      <c r="M22" s="12"/>
      <c r="N22" s="8"/>
    </row>
    <row r="23" spans="3:14" ht="12.75">
      <c r="C23" s="12"/>
      <c r="D23" s="12"/>
      <c r="E23" s="12"/>
      <c r="F23" s="12"/>
      <c r="G23" s="12"/>
      <c r="H23" s="12"/>
      <c r="I23" s="12"/>
      <c r="J23" s="12"/>
      <c r="K23" s="12"/>
      <c r="L23" s="12"/>
      <c r="M23" s="12"/>
      <c r="N23" s="8"/>
    </row>
    <row r="24" spans="3:14" ht="12.75">
      <c r="C24" s="12"/>
      <c r="D24" s="12"/>
      <c r="E24" s="12"/>
      <c r="F24" s="12"/>
      <c r="G24" s="12"/>
      <c r="H24" s="12"/>
      <c r="I24" s="12"/>
      <c r="J24" s="12"/>
      <c r="K24" s="12"/>
      <c r="L24" s="12"/>
      <c r="M24" s="12"/>
      <c r="N24" s="8"/>
    </row>
    <row r="25" spans="3:14" ht="12.75">
      <c r="C25" s="12"/>
      <c r="D25" s="12"/>
      <c r="E25" s="12"/>
      <c r="F25" s="12"/>
      <c r="G25" s="12"/>
      <c r="H25" s="12"/>
      <c r="I25" s="12"/>
      <c r="J25" s="12"/>
      <c r="K25" s="12"/>
      <c r="L25" s="12"/>
      <c r="M25" s="12"/>
      <c r="N25" s="8"/>
    </row>
    <row r="26" spans="3:14" ht="12.75">
      <c r="C26" s="12"/>
      <c r="D26" s="12"/>
      <c r="E26" s="12"/>
      <c r="F26" s="12"/>
      <c r="G26" s="12"/>
      <c r="H26" s="12"/>
      <c r="I26" s="12"/>
      <c r="J26" s="12"/>
      <c r="K26" s="12"/>
      <c r="L26" s="12"/>
      <c r="M26" s="12"/>
      <c r="N26" s="8"/>
    </row>
    <row r="27" spans="3:14" ht="12.75">
      <c r="C27" s="12"/>
      <c r="D27" s="12"/>
      <c r="E27" s="12"/>
      <c r="F27" s="12"/>
      <c r="G27" s="12"/>
      <c r="H27" s="12"/>
      <c r="I27" s="12"/>
      <c r="J27" s="12"/>
      <c r="K27" s="12"/>
      <c r="L27" s="12"/>
      <c r="M27" s="12"/>
      <c r="N27" s="8"/>
    </row>
    <row r="28" spans="3:14" ht="12.75">
      <c r="C28" s="12"/>
      <c r="D28" s="12"/>
      <c r="E28" s="12"/>
      <c r="F28" s="12"/>
      <c r="G28" s="12"/>
      <c r="H28" s="12"/>
      <c r="I28" s="12"/>
      <c r="J28" s="12"/>
      <c r="K28" s="12"/>
      <c r="L28" s="12"/>
      <c r="M28" s="12"/>
      <c r="N28" s="8"/>
    </row>
    <row r="29" spans="3:14" ht="12.75">
      <c r="C29" s="12"/>
      <c r="D29" s="12"/>
      <c r="E29" s="12"/>
      <c r="F29" s="12"/>
      <c r="G29" s="12"/>
      <c r="H29" s="12"/>
      <c r="I29" s="12"/>
      <c r="J29" s="12"/>
      <c r="K29" s="12"/>
      <c r="L29" s="12"/>
      <c r="M29" s="12"/>
      <c r="N29" s="8"/>
    </row>
    <row r="30" spans="3:14" ht="12.75">
      <c r="C30" s="12"/>
      <c r="D30" s="12"/>
      <c r="E30" s="12"/>
      <c r="F30" s="12"/>
      <c r="G30" s="12"/>
      <c r="H30" s="12"/>
      <c r="I30" s="12"/>
      <c r="J30" s="12"/>
      <c r="K30" s="12"/>
      <c r="L30" s="12"/>
      <c r="M30" s="12"/>
      <c r="N30" s="8"/>
    </row>
    <row r="31" spans="3:14" ht="12.75">
      <c r="C31" s="12"/>
      <c r="D31" s="12"/>
      <c r="E31" s="12"/>
      <c r="F31" s="12"/>
      <c r="G31" s="12"/>
      <c r="H31" s="12"/>
      <c r="I31" s="12"/>
      <c r="J31" s="12"/>
      <c r="K31" s="12"/>
      <c r="L31" s="12"/>
      <c r="M31" s="12"/>
      <c r="N31" s="12"/>
    </row>
    <row r="32" spans="3:14" ht="12.75">
      <c r="C32" s="12"/>
      <c r="D32" s="12"/>
      <c r="E32" s="12"/>
      <c r="F32" s="12"/>
      <c r="G32" s="12"/>
      <c r="H32" s="12"/>
      <c r="I32" s="12"/>
      <c r="J32" s="12"/>
      <c r="K32" s="12"/>
      <c r="L32" s="12"/>
      <c r="M32" s="12"/>
      <c r="N32" s="12"/>
    </row>
    <row r="33" spans="3:14" ht="12.75">
      <c r="C33" s="12"/>
      <c r="D33" s="12"/>
      <c r="E33" s="12"/>
      <c r="F33" s="12"/>
      <c r="G33" s="12"/>
      <c r="H33" s="12"/>
      <c r="I33" s="12"/>
      <c r="J33" s="12"/>
      <c r="K33" s="12"/>
      <c r="L33" s="12"/>
      <c r="M33" s="12"/>
      <c r="N33" s="12"/>
    </row>
    <row r="34" spans="3:14" ht="12.75">
      <c r="C34" s="12"/>
      <c r="D34" s="12"/>
      <c r="E34" s="12"/>
      <c r="F34" s="12"/>
      <c r="G34" s="12"/>
      <c r="H34" s="12"/>
      <c r="I34" s="12"/>
      <c r="J34" s="12"/>
      <c r="K34" s="12"/>
      <c r="L34" s="12"/>
      <c r="M34" s="12"/>
      <c r="N34" s="12"/>
    </row>
    <row r="35" spans="3:14" ht="12.75">
      <c r="C35" s="12"/>
      <c r="D35" s="12"/>
      <c r="E35" s="12"/>
      <c r="F35" s="12"/>
      <c r="G35" s="12"/>
      <c r="H35" s="12"/>
      <c r="I35" s="12"/>
      <c r="J35" s="12"/>
      <c r="K35" s="12"/>
      <c r="L35" s="12"/>
      <c r="M35" s="12"/>
      <c r="N35" s="12"/>
    </row>
    <row r="36" spans="3:14" ht="12.75">
      <c r="C36" s="12"/>
      <c r="D36" s="12"/>
      <c r="E36" s="12"/>
      <c r="F36" s="12"/>
      <c r="G36" s="12"/>
      <c r="H36" s="12"/>
      <c r="I36" s="12"/>
      <c r="J36" s="12"/>
      <c r="K36" s="12"/>
      <c r="L36" s="12"/>
      <c r="M36" s="12"/>
      <c r="N36" s="12"/>
    </row>
    <row r="37" spans="3:14" ht="12.75">
      <c r="C37" s="12"/>
      <c r="D37" s="12"/>
      <c r="E37" s="12"/>
      <c r="F37" s="12"/>
      <c r="G37" s="12"/>
      <c r="H37" s="12"/>
      <c r="I37" s="12"/>
      <c r="J37" s="12"/>
      <c r="K37" s="12"/>
      <c r="L37" s="12"/>
      <c r="M37" s="12"/>
      <c r="N37" s="12"/>
    </row>
    <row r="38" spans="3:14" ht="12.75">
      <c r="C38" s="12"/>
      <c r="D38" s="12"/>
      <c r="E38" s="12"/>
      <c r="F38" s="12"/>
      <c r="G38" s="12"/>
      <c r="H38" s="12"/>
      <c r="I38" s="12"/>
      <c r="J38" s="12"/>
      <c r="K38" s="12"/>
      <c r="L38" s="12"/>
      <c r="M38" s="12"/>
      <c r="N38" s="12"/>
    </row>
    <row r="39" spans="3:14" ht="12.75">
      <c r="C39" s="12"/>
      <c r="D39" s="12"/>
      <c r="E39" s="12"/>
      <c r="F39" s="12"/>
      <c r="G39" s="12"/>
      <c r="H39" s="12"/>
      <c r="I39" s="12"/>
      <c r="J39" s="12"/>
      <c r="K39" s="12"/>
      <c r="L39" s="12"/>
      <c r="M39" s="12"/>
      <c r="N39" s="12"/>
    </row>
    <row r="40" spans="3:14" ht="12.75">
      <c r="C40" s="12"/>
      <c r="D40" s="12"/>
      <c r="E40" s="12"/>
      <c r="F40" s="12"/>
      <c r="G40" s="12"/>
      <c r="H40" s="12"/>
      <c r="I40" s="12"/>
      <c r="J40" s="12"/>
      <c r="K40" s="12"/>
      <c r="L40" s="12"/>
      <c r="M40" s="12"/>
      <c r="N40" s="12"/>
    </row>
    <row r="41" spans="3:14" ht="12.75">
      <c r="C41" s="12"/>
      <c r="D41" s="12"/>
      <c r="E41" s="12"/>
      <c r="F41" s="12"/>
      <c r="G41" s="12"/>
      <c r="H41" s="12"/>
      <c r="I41" s="12"/>
      <c r="J41" s="12"/>
      <c r="K41" s="12"/>
      <c r="L41" s="12"/>
      <c r="M41" s="12"/>
      <c r="N41" s="12"/>
    </row>
    <row r="42" spans="3:14" ht="12.75">
      <c r="C42" s="12"/>
      <c r="D42" s="12"/>
      <c r="E42" s="12"/>
      <c r="F42" s="12"/>
      <c r="G42" s="12"/>
      <c r="H42" s="12"/>
      <c r="I42" s="12"/>
      <c r="J42" s="12"/>
      <c r="K42" s="12"/>
      <c r="L42" s="12"/>
      <c r="M42" s="12"/>
      <c r="N42" s="12"/>
    </row>
    <row r="43" spans="3:14" ht="12.75">
      <c r="C43" s="12"/>
      <c r="D43" s="12"/>
      <c r="E43" s="12"/>
      <c r="F43" s="12"/>
      <c r="G43" s="12"/>
      <c r="H43" s="12"/>
      <c r="I43" s="12"/>
      <c r="J43" s="12"/>
      <c r="K43" s="12"/>
      <c r="L43" s="12"/>
      <c r="M43" s="12"/>
      <c r="N43" s="12"/>
    </row>
    <row r="44" spans="3:14" ht="12.75">
      <c r="C44" s="12"/>
      <c r="D44" s="12"/>
      <c r="E44" s="12"/>
      <c r="F44" s="12"/>
      <c r="G44" s="12"/>
      <c r="H44" s="12"/>
      <c r="I44" s="12"/>
      <c r="J44" s="12"/>
      <c r="K44" s="12"/>
      <c r="L44" s="12"/>
      <c r="M44" s="12"/>
      <c r="N44" s="12"/>
    </row>
    <row r="45" spans="3:14" ht="12.75">
      <c r="C45" s="12"/>
      <c r="D45" s="12"/>
      <c r="E45" s="12"/>
      <c r="F45" s="12"/>
      <c r="G45" s="12"/>
      <c r="H45" s="12"/>
      <c r="I45" s="12"/>
      <c r="J45" s="12"/>
      <c r="K45" s="12"/>
      <c r="L45" s="12"/>
      <c r="M45" s="12"/>
      <c r="N45" s="12"/>
    </row>
    <row r="46" spans="3:14" ht="12.75">
      <c r="C46" s="12"/>
      <c r="D46" s="12"/>
      <c r="E46" s="12"/>
      <c r="F46" s="12"/>
      <c r="G46" s="12"/>
      <c r="H46" s="12"/>
      <c r="I46" s="12"/>
      <c r="J46" s="12"/>
      <c r="K46" s="12"/>
      <c r="L46" s="12"/>
      <c r="M46" s="12"/>
      <c r="N46" s="12"/>
    </row>
    <row r="47" spans="3:14" ht="12.75">
      <c r="C47" s="12"/>
      <c r="D47" s="12"/>
      <c r="E47" s="12"/>
      <c r="F47" s="12"/>
      <c r="G47" s="12"/>
      <c r="H47" s="12"/>
      <c r="I47" s="12"/>
      <c r="J47" s="12"/>
      <c r="K47" s="12"/>
      <c r="L47" s="12"/>
      <c r="M47" s="12"/>
      <c r="N47" s="12"/>
    </row>
    <row r="48" spans="3:14" ht="12.75">
      <c r="C48" s="12"/>
      <c r="D48" s="12"/>
      <c r="E48" s="12"/>
      <c r="F48" s="12"/>
      <c r="G48" s="12"/>
      <c r="H48" s="12"/>
      <c r="I48" s="12"/>
      <c r="J48" s="12"/>
      <c r="K48" s="12"/>
      <c r="L48" s="12"/>
      <c r="M48" s="12"/>
      <c r="N48" s="12"/>
    </row>
    <row r="49" spans="3:14" ht="12.75">
      <c r="C49" s="12"/>
      <c r="D49" s="12"/>
      <c r="E49" s="12"/>
      <c r="F49" s="12"/>
      <c r="G49" s="12"/>
      <c r="H49" s="12"/>
      <c r="I49" s="12"/>
      <c r="J49" s="12"/>
      <c r="K49" s="12"/>
      <c r="L49" s="12"/>
      <c r="M49" s="12"/>
      <c r="N49" s="12"/>
    </row>
    <row r="50" spans="3:14" ht="12.75">
      <c r="C50" s="12"/>
      <c r="D50" s="12"/>
      <c r="E50" s="12"/>
      <c r="F50" s="12"/>
      <c r="G50" s="12"/>
      <c r="H50" s="12"/>
      <c r="I50" s="12"/>
      <c r="J50" s="12"/>
      <c r="K50" s="12"/>
      <c r="L50" s="12"/>
      <c r="M50" s="12"/>
      <c r="N50" s="12"/>
    </row>
    <row r="51" spans="3:14" ht="12.75">
      <c r="C51" s="12"/>
      <c r="D51" s="12"/>
      <c r="E51" s="12"/>
      <c r="F51" s="12"/>
      <c r="G51" s="12"/>
      <c r="H51" s="12"/>
      <c r="I51" s="12"/>
      <c r="J51" s="12"/>
      <c r="K51" s="12"/>
      <c r="L51" s="12"/>
      <c r="M51" s="12"/>
      <c r="N51" s="12"/>
    </row>
    <row r="52" spans="3:14" ht="12.75">
      <c r="C52" s="12"/>
      <c r="D52" s="12"/>
      <c r="E52" s="12"/>
      <c r="F52" s="12"/>
      <c r="G52" s="12"/>
      <c r="H52" s="12"/>
      <c r="I52" s="12"/>
      <c r="J52" s="12"/>
      <c r="K52" s="12"/>
      <c r="L52" s="12"/>
      <c r="M52" s="12"/>
      <c r="N52" s="12"/>
    </row>
    <row r="53" spans="3:14" ht="12.75">
      <c r="C53" s="12"/>
      <c r="D53" s="12"/>
      <c r="E53" s="12"/>
      <c r="F53" s="12"/>
      <c r="G53" s="12"/>
      <c r="H53" s="12"/>
      <c r="I53" s="12"/>
      <c r="J53" s="12"/>
      <c r="K53" s="12"/>
      <c r="L53" s="12"/>
      <c r="M53" s="12"/>
      <c r="N53" s="12"/>
    </row>
    <row r="54" spans="3:14" ht="12.75">
      <c r="C54" s="12"/>
      <c r="D54" s="12"/>
      <c r="E54" s="12"/>
      <c r="F54" s="12"/>
      <c r="G54" s="12"/>
      <c r="H54" s="12"/>
      <c r="I54" s="12"/>
      <c r="J54" s="12"/>
      <c r="K54" s="12"/>
      <c r="L54" s="12"/>
      <c r="M54" s="12"/>
      <c r="N54" s="12"/>
    </row>
    <row r="55" spans="3:14" ht="12.75">
      <c r="C55" s="12"/>
      <c r="D55" s="12"/>
      <c r="E55" s="12"/>
      <c r="F55" s="12"/>
      <c r="G55" s="12"/>
      <c r="H55" s="12"/>
      <c r="I55" s="12"/>
      <c r="J55" s="12"/>
      <c r="K55" s="12"/>
      <c r="L55" s="12"/>
      <c r="M55" s="12"/>
      <c r="N55" s="12"/>
    </row>
    <row r="56" spans="3:14" ht="12.75">
      <c r="C56" s="12"/>
      <c r="D56" s="12"/>
      <c r="E56" s="12"/>
      <c r="F56" s="12"/>
      <c r="G56" s="12"/>
      <c r="H56" s="12"/>
      <c r="I56" s="12"/>
      <c r="J56" s="12"/>
      <c r="K56" s="12"/>
      <c r="L56" s="12"/>
      <c r="M56" s="12"/>
      <c r="N56" s="12"/>
    </row>
    <row r="57" spans="3:14" ht="12.75">
      <c r="C57" s="12"/>
      <c r="D57" s="12"/>
      <c r="E57" s="12"/>
      <c r="F57" s="12"/>
      <c r="G57" s="12"/>
      <c r="H57" s="12"/>
      <c r="I57" s="12"/>
      <c r="J57" s="12"/>
      <c r="K57" s="12"/>
      <c r="L57" s="12"/>
      <c r="M57" s="12"/>
      <c r="N57" s="12"/>
    </row>
    <row r="58" spans="3:14" ht="12.75">
      <c r="C58" s="12"/>
      <c r="D58" s="12"/>
      <c r="E58" s="12"/>
      <c r="F58" s="12"/>
      <c r="G58" s="12"/>
      <c r="H58" s="12"/>
      <c r="I58" s="12"/>
      <c r="J58" s="12"/>
      <c r="K58" s="12"/>
      <c r="L58" s="12"/>
      <c r="M58" s="12"/>
      <c r="N58" s="12"/>
    </row>
    <row r="59" spans="3:14" ht="12.75">
      <c r="C59" s="12"/>
      <c r="D59" s="12"/>
      <c r="E59" s="12"/>
      <c r="F59" s="12"/>
      <c r="G59" s="12"/>
      <c r="H59" s="12"/>
      <c r="I59" s="12"/>
      <c r="J59" s="12"/>
      <c r="K59" s="12"/>
      <c r="L59" s="12"/>
      <c r="M59" s="12"/>
      <c r="N59" s="12"/>
    </row>
    <row r="60" spans="3:14" ht="12.75">
      <c r="C60" s="12"/>
      <c r="D60" s="12"/>
      <c r="E60" s="12"/>
      <c r="F60" s="12"/>
      <c r="G60" s="12"/>
      <c r="H60" s="12"/>
      <c r="I60" s="12"/>
      <c r="J60" s="12"/>
      <c r="K60" s="12"/>
      <c r="L60" s="12"/>
      <c r="M60" s="12"/>
      <c r="N60" s="12"/>
    </row>
    <row r="61" spans="3:14" ht="12.75">
      <c r="C61" s="12"/>
      <c r="D61" s="12"/>
      <c r="E61" s="12"/>
      <c r="F61" s="12"/>
      <c r="G61" s="12"/>
      <c r="H61" s="12"/>
      <c r="I61" s="12"/>
      <c r="J61" s="12"/>
      <c r="K61" s="12"/>
      <c r="L61" s="12"/>
      <c r="M61" s="12"/>
      <c r="N61" s="12"/>
    </row>
    <row r="62" spans="3:14" ht="12.75">
      <c r="C62" s="12"/>
      <c r="D62" s="12"/>
      <c r="E62" s="12"/>
      <c r="F62" s="12"/>
      <c r="G62" s="12"/>
      <c r="H62" s="12"/>
      <c r="I62" s="12"/>
      <c r="J62" s="12"/>
      <c r="K62" s="12"/>
      <c r="L62" s="12"/>
      <c r="M62" s="12"/>
      <c r="N62" s="12"/>
    </row>
    <row r="63" spans="3:14" ht="12.75">
      <c r="C63" s="12"/>
      <c r="D63" s="12"/>
      <c r="E63" s="12"/>
      <c r="F63" s="12"/>
      <c r="G63" s="12"/>
      <c r="H63" s="12"/>
      <c r="I63" s="12"/>
      <c r="J63" s="12"/>
      <c r="K63" s="12"/>
      <c r="L63" s="12"/>
      <c r="M63" s="12"/>
      <c r="N63" s="12"/>
    </row>
    <row r="64" spans="3:14" ht="12.75">
      <c r="C64" s="12"/>
      <c r="D64" s="12"/>
      <c r="E64" s="12"/>
      <c r="F64" s="12"/>
      <c r="G64" s="12"/>
      <c r="H64" s="12"/>
      <c r="I64" s="12"/>
      <c r="J64" s="12"/>
      <c r="K64" s="12"/>
      <c r="L64" s="12"/>
      <c r="M64" s="12"/>
      <c r="N64" s="12"/>
    </row>
    <row r="65" spans="3:14" ht="12.75">
      <c r="C65" s="12"/>
      <c r="D65" s="12"/>
      <c r="E65" s="12"/>
      <c r="F65" s="12"/>
      <c r="G65" s="12"/>
      <c r="H65" s="12"/>
      <c r="I65" s="12"/>
      <c r="J65" s="12"/>
      <c r="K65" s="12"/>
      <c r="L65" s="12"/>
      <c r="M65" s="12"/>
      <c r="N65" s="12"/>
    </row>
    <row r="66" spans="3:14" ht="12.75">
      <c r="C66" s="12"/>
      <c r="D66" s="12"/>
      <c r="E66" s="12"/>
      <c r="F66" s="12"/>
      <c r="G66" s="12"/>
      <c r="H66" s="12"/>
      <c r="I66" s="12"/>
      <c r="J66" s="12"/>
      <c r="K66" s="12"/>
      <c r="L66" s="12"/>
      <c r="M66" s="12"/>
      <c r="N66" s="12"/>
    </row>
    <row r="67" spans="3:14" ht="12.75">
      <c r="C67" s="12"/>
      <c r="D67" s="12"/>
      <c r="E67" s="12"/>
      <c r="F67" s="12"/>
      <c r="G67" s="12"/>
      <c r="H67" s="12"/>
      <c r="I67" s="12"/>
      <c r="J67" s="12"/>
      <c r="K67" s="12"/>
      <c r="L67" s="12"/>
      <c r="M67" s="12"/>
      <c r="N67" s="12"/>
    </row>
    <row r="68" spans="3:14" ht="12.75">
      <c r="C68" s="12"/>
      <c r="D68" s="12"/>
      <c r="E68" s="12"/>
      <c r="F68" s="12"/>
      <c r="G68" s="12"/>
      <c r="H68" s="12"/>
      <c r="I68" s="12"/>
      <c r="J68" s="12"/>
      <c r="K68" s="12"/>
      <c r="L68" s="12"/>
      <c r="M68" s="12"/>
      <c r="N68" s="12"/>
    </row>
    <row r="69" spans="3:14" ht="12.75">
      <c r="C69" s="12"/>
      <c r="D69" s="12"/>
      <c r="E69" s="12"/>
      <c r="F69" s="12"/>
      <c r="G69" s="12"/>
      <c r="H69" s="12"/>
      <c r="I69" s="12"/>
      <c r="J69" s="12"/>
      <c r="K69" s="12"/>
      <c r="L69" s="12"/>
      <c r="M69" s="12"/>
      <c r="N69" s="12"/>
    </row>
    <row r="70" spans="3:14" ht="12.75">
      <c r="C70" s="12"/>
      <c r="D70" s="12"/>
      <c r="E70" s="12"/>
      <c r="F70" s="12"/>
      <c r="G70" s="12"/>
      <c r="H70" s="12"/>
      <c r="I70" s="12"/>
      <c r="J70" s="12"/>
      <c r="K70" s="12"/>
      <c r="L70" s="12"/>
      <c r="M70" s="12"/>
      <c r="N70" s="12"/>
    </row>
    <row r="71" spans="3:14" ht="12.75">
      <c r="C71" s="12"/>
      <c r="D71" s="12"/>
      <c r="E71" s="12"/>
      <c r="F71" s="12"/>
      <c r="G71" s="12"/>
      <c r="H71" s="12"/>
      <c r="I71" s="12"/>
      <c r="J71" s="12"/>
      <c r="K71" s="12"/>
      <c r="L71" s="12"/>
      <c r="M71" s="12"/>
      <c r="N71" s="12"/>
    </row>
    <row r="72" spans="3:14" ht="12.75">
      <c r="C72" s="12"/>
      <c r="D72" s="12"/>
      <c r="E72" s="12"/>
      <c r="F72" s="12"/>
      <c r="G72" s="12"/>
      <c r="H72" s="12"/>
      <c r="I72" s="12"/>
      <c r="J72" s="12"/>
      <c r="K72" s="12"/>
      <c r="L72" s="12"/>
      <c r="M72" s="12"/>
      <c r="N72" s="12"/>
    </row>
    <row r="73" spans="3:14" ht="12.75">
      <c r="C73" s="12"/>
      <c r="D73" s="12"/>
      <c r="E73" s="12"/>
      <c r="F73" s="12"/>
      <c r="G73" s="12"/>
      <c r="H73" s="12"/>
      <c r="I73" s="12"/>
      <c r="J73" s="12"/>
      <c r="K73" s="12"/>
      <c r="L73" s="12"/>
      <c r="M73" s="12"/>
      <c r="N73" s="12"/>
    </row>
    <row r="74" spans="3:14" ht="12.75">
      <c r="C74" s="12"/>
      <c r="D74" s="12"/>
      <c r="E74" s="12"/>
      <c r="F74" s="12"/>
      <c r="G74" s="12"/>
      <c r="H74" s="12"/>
      <c r="I74" s="12"/>
      <c r="J74" s="12"/>
      <c r="K74" s="12"/>
      <c r="L74" s="12"/>
      <c r="M74" s="12"/>
      <c r="N74" s="12"/>
    </row>
    <row r="75" spans="3:14" ht="12.75">
      <c r="C75" s="12"/>
      <c r="D75" s="12"/>
      <c r="E75" s="12"/>
      <c r="F75" s="12"/>
      <c r="G75" s="12"/>
      <c r="H75" s="12"/>
      <c r="I75" s="12"/>
      <c r="J75" s="12"/>
      <c r="K75" s="12"/>
      <c r="L75" s="12"/>
      <c r="M75" s="12"/>
      <c r="N75" s="12"/>
    </row>
    <row r="76" spans="3:14" ht="12.75">
      <c r="C76" s="12"/>
      <c r="D76" s="12"/>
      <c r="E76" s="12"/>
      <c r="F76" s="12"/>
      <c r="G76" s="12"/>
      <c r="H76" s="12"/>
      <c r="I76" s="12"/>
      <c r="J76" s="12"/>
      <c r="K76" s="12"/>
      <c r="L76" s="12"/>
      <c r="M76" s="12"/>
      <c r="N76" s="12"/>
    </row>
    <row r="77" spans="3:14" ht="12.75">
      <c r="C77" s="12"/>
      <c r="D77" s="12"/>
      <c r="E77" s="12"/>
      <c r="F77" s="12"/>
      <c r="G77" s="12"/>
      <c r="H77" s="12"/>
      <c r="I77" s="12"/>
      <c r="J77" s="12"/>
      <c r="K77" s="12"/>
      <c r="L77" s="12"/>
      <c r="M77" s="12"/>
      <c r="N77" s="12"/>
    </row>
    <row r="78" spans="3:14" ht="12.75">
      <c r="C78" s="12"/>
      <c r="D78" s="12"/>
      <c r="E78" s="12"/>
      <c r="F78" s="12"/>
      <c r="G78" s="12"/>
      <c r="H78" s="12"/>
      <c r="I78" s="12"/>
      <c r="J78" s="12"/>
      <c r="K78" s="12"/>
      <c r="L78" s="12"/>
      <c r="M78" s="12"/>
      <c r="N78" s="12"/>
    </row>
    <row r="79" spans="3:14" ht="12.75">
      <c r="C79" s="12"/>
      <c r="D79" s="12"/>
      <c r="E79" s="12"/>
      <c r="F79" s="12"/>
      <c r="G79" s="12"/>
      <c r="H79" s="12"/>
      <c r="I79" s="12"/>
      <c r="J79" s="12"/>
      <c r="K79" s="12"/>
      <c r="L79" s="12"/>
      <c r="M79" s="12"/>
      <c r="N79" s="12"/>
    </row>
    <row r="80" spans="3:14" ht="12.75">
      <c r="C80" s="12"/>
      <c r="D80" s="12"/>
      <c r="E80" s="12"/>
      <c r="F80" s="12"/>
      <c r="G80" s="12"/>
      <c r="H80" s="12"/>
      <c r="I80" s="12"/>
      <c r="J80" s="12"/>
      <c r="K80" s="12"/>
      <c r="L80" s="12"/>
      <c r="M80" s="12"/>
      <c r="N80" s="12"/>
    </row>
    <row r="81" spans="3:14" ht="12.75">
      <c r="C81" s="12"/>
      <c r="D81" s="12"/>
      <c r="E81" s="12"/>
      <c r="F81" s="12"/>
      <c r="G81" s="12"/>
      <c r="H81" s="12"/>
      <c r="I81" s="12"/>
      <c r="J81" s="12"/>
      <c r="K81" s="12"/>
      <c r="L81" s="12"/>
      <c r="M81" s="12"/>
      <c r="N81" s="12"/>
    </row>
    <row r="82" spans="3:14" ht="12.75">
      <c r="C82" s="12"/>
      <c r="D82" s="12"/>
      <c r="E82" s="12"/>
      <c r="F82" s="12"/>
      <c r="G82" s="12"/>
      <c r="H82" s="12"/>
      <c r="I82" s="12"/>
      <c r="J82" s="12"/>
      <c r="K82" s="12"/>
      <c r="L82" s="12"/>
      <c r="M82" s="12"/>
      <c r="N82" s="12"/>
    </row>
    <row r="83" spans="3:14" ht="12.75">
      <c r="C83" s="12"/>
      <c r="D83" s="12"/>
      <c r="E83" s="12"/>
      <c r="F83" s="12"/>
      <c r="G83" s="12"/>
      <c r="H83" s="12"/>
      <c r="I83" s="12"/>
      <c r="J83" s="12"/>
      <c r="K83" s="12"/>
      <c r="L83" s="12"/>
      <c r="M83" s="12"/>
      <c r="N83" s="12"/>
    </row>
    <row r="84" spans="3:14" ht="12.75">
      <c r="C84" s="12"/>
      <c r="D84" s="12"/>
      <c r="E84" s="12"/>
      <c r="F84" s="12"/>
      <c r="G84" s="12"/>
      <c r="H84" s="12"/>
      <c r="I84" s="12"/>
      <c r="J84" s="12"/>
      <c r="K84" s="12"/>
      <c r="L84" s="12"/>
      <c r="M84" s="12"/>
      <c r="N84" s="12"/>
    </row>
    <row r="85" spans="3:14" ht="12.75">
      <c r="C85" s="12"/>
      <c r="D85" s="12"/>
      <c r="E85" s="12"/>
      <c r="F85" s="12"/>
      <c r="G85" s="12"/>
      <c r="H85" s="12"/>
      <c r="I85" s="12"/>
      <c r="J85" s="12"/>
      <c r="K85" s="12"/>
      <c r="L85" s="12"/>
      <c r="M85" s="12"/>
      <c r="N85" s="12"/>
    </row>
    <row r="86" spans="3:14" ht="12.75">
      <c r="C86" s="12"/>
      <c r="D86" s="12"/>
      <c r="E86" s="12"/>
      <c r="F86" s="12"/>
      <c r="G86" s="12"/>
      <c r="H86" s="12"/>
      <c r="I86" s="12"/>
      <c r="J86" s="12"/>
      <c r="K86" s="12"/>
      <c r="L86" s="12"/>
      <c r="M86" s="12"/>
      <c r="N86" s="12"/>
    </row>
    <row r="87" spans="3:14" ht="12.75">
      <c r="C87" s="12"/>
      <c r="D87" s="12"/>
      <c r="E87" s="12"/>
      <c r="F87" s="12"/>
      <c r="G87" s="12"/>
      <c r="H87" s="12"/>
      <c r="I87" s="12"/>
      <c r="J87" s="12"/>
      <c r="K87" s="12"/>
      <c r="L87" s="12"/>
      <c r="M87" s="12"/>
      <c r="N87" s="12"/>
    </row>
    <row r="88" spans="3:14" ht="12.75">
      <c r="C88" s="12"/>
      <c r="D88" s="12"/>
      <c r="E88" s="12"/>
      <c r="F88" s="12"/>
      <c r="G88" s="12"/>
      <c r="H88" s="12"/>
      <c r="I88" s="12"/>
      <c r="J88" s="12"/>
      <c r="K88" s="12"/>
      <c r="L88" s="12"/>
      <c r="M88" s="12"/>
      <c r="N88" s="12"/>
    </row>
    <row r="89" spans="3:14" ht="12.75">
      <c r="C89" s="12"/>
      <c r="D89" s="12"/>
      <c r="E89" s="12"/>
      <c r="F89" s="12"/>
      <c r="G89" s="12"/>
      <c r="H89" s="12"/>
      <c r="I89" s="12"/>
      <c r="J89" s="12"/>
      <c r="K89" s="12"/>
      <c r="L89" s="12"/>
      <c r="M89" s="12"/>
      <c r="N89" s="12"/>
    </row>
    <row r="90" spans="3:14" ht="12.75">
      <c r="C90" s="12"/>
      <c r="D90" s="12"/>
      <c r="E90" s="12"/>
      <c r="F90" s="12"/>
      <c r="G90" s="12"/>
      <c r="H90" s="12"/>
      <c r="I90" s="12"/>
      <c r="J90" s="12"/>
      <c r="K90" s="12"/>
      <c r="L90" s="12"/>
      <c r="M90" s="12"/>
      <c r="N90" s="12"/>
    </row>
    <row r="91" spans="3:14" ht="12.75">
      <c r="C91" s="12"/>
      <c r="D91" s="12"/>
      <c r="E91" s="12"/>
      <c r="F91" s="12"/>
      <c r="G91" s="12"/>
      <c r="H91" s="12"/>
      <c r="I91" s="12"/>
      <c r="J91" s="12"/>
      <c r="K91" s="12"/>
      <c r="L91" s="12"/>
      <c r="M91" s="12"/>
      <c r="N91" s="12"/>
    </row>
    <row r="92" spans="3:14" ht="12.75">
      <c r="C92" s="12"/>
      <c r="D92" s="12"/>
      <c r="E92" s="12"/>
      <c r="F92" s="12"/>
      <c r="G92" s="12"/>
      <c r="H92" s="12"/>
      <c r="I92" s="12"/>
      <c r="J92" s="12"/>
      <c r="K92" s="12"/>
      <c r="L92" s="12"/>
      <c r="M92" s="12"/>
      <c r="N92" s="12"/>
    </row>
    <row r="93" spans="3:14" ht="12.75">
      <c r="C93" s="12"/>
      <c r="D93" s="12"/>
      <c r="E93" s="12"/>
      <c r="F93" s="12"/>
      <c r="G93" s="12"/>
      <c r="H93" s="12"/>
      <c r="I93" s="12"/>
      <c r="J93" s="12"/>
      <c r="K93" s="12"/>
      <c r="L93" s="12"/>
      <c r="M93" s="12"/>
      <c r="N93" s="12"/>
    </row>
    <row r="94" spans="3:14" ht="12.75">
      <c r="C94" s="12"/>
      <c r="D94" s="12"/>
      <c r="E94" s="12"/>
      <c r="F94" s="12"/>
      <c r="G94" s="12"/>
      <c r="H94" s="12"/>
      <c r="I94" s="12"/>
      <c r="J94" s="12"/>
      <c r="K94" s="12"/>
      <c r="L94" s="12"/>
      <c r="M94" s="12"/>
      <c r="N94" s="12"/>
    </row>
    <row r="95" spans="3:14" ht="12.75">
      <c r="C95" s="12"/>
      <c r="D95" s="12"/>
      <c r="E95" s="12"/>
      <c r="F95" s="12"/>
      <c r="G95" s="12"/>
      <c r="H95" s="12"/>
      <c r="I95" s="12"/>
      <c r="J95" s="12"/>
      <c r="K95" s="12"/>
      <c r="L95" s="12"/>
      <c r="M95" s="12"/>
      <c r="N95" s="12"/>
    </row>
    <row r="96" spans="3:14" ht="12.75">
      <c r="C96" s="12"/>
      <c r="D96" s="12"/>
      <c r="E96" s="12"/>
      <c r="F96" s="12"/>
      <c r="G96" s="12"/>
      <c r="H96" s="12"/>
      <c r="I96" s="12"/>
      <c r="J96" s="12"/>
      <c r="K96" s="12"/>
      <c r="L96" s="12"/>
      <c r="M96" s="12"/>
      <c r="N96" s="12"/>
    </row>
    <row r="97" spans="3:14" ht="12.75">
      <c r="C97" s="12"/>
      <c r="D97" s="12"/>
      <c r="E97" s="12"/>
      <c r="F97" s="12"/>
      <c r="G97" s="12"/>
      <c r="H97" s="12"/>
      <c r="I97" s="12"/>
      <c r="J97" s="12"/>
      <c r="K97" s="12"/>
      <c r="L97" s="12"/>
      <c r="M97" s="12"/>
      <c r="N97" s="12"/>
    </row>
    <row r="98" spans="3:14" ht="12.75">
      <c r="C98" s="12"/>
      <c r="D98" s="12"/>
      <c r="E98" s="12"/>
      <c r="F98" s="12"/>
      <c r="G98" s="12"/>
      <c r="H98" s="12"/>
      <c r="I98" s="12"/>
      <c r="J98" s="12"/>
      <c r="K98" s="12"/>
      <c r="L98" s="12"/>
      <c r="M98" s="12"/>
      <c r="N98" s="12"/>
    </row>
    <row r="99" spans="3:14" ht="12.75">
      <c r="C99" s="12"/>
      <c r="D99" s="12"/>
      <c r="E99" s="12"/>
      <c r="F99" s="12"/>
      <c r="G99" s="12"/>
      <c r="H99" s="12"/>
      <c r="I99" s="12"/>
      <c r="J99" s="12"/>
      <c r="K99" s="12"/>
      <c r="L99" s="12"/>
      <c r="M99" s="12"/>
      <c r="N99" s="12"/>
    </row>
    <row r="100" spans="3:14" ht="12.75">
      <c r="C100" s="12"/>
      <c r="D100" s="12"/>
      <c r="E100" s="12"/>
      <c r="F100" s="12"/>
      <c r="G100" s="12"/>
      <c r="H100" s="12"/>
      <c r="I100" s="12"/>
      <c r="J100" s="12"/>
      <c r="K100" s="12"/>
      <c r="L100" s="12"/>
      <c r="M100" s="12"/>
      <c r="N100" s="12"/>
    </row>
    <row r="101" spans="3:14" ht="12.75">
      <c r="C101" s="12"/>
      <c r="D101" s="12"/>
      <c r="E101" s="12"/>
      <c r="F101" s="12"/>
      <c r="G101" s="12"/>
      <c r="H101" s="12"/>
      <c r="I101" s="12"/>
      <c r="J101" s="12"/>
      <c r="K101" s="12"/>
      <c r="L101" s="12"/>
      <c r="M101" s="12"/>
      <c r="N101" s="12"/>
    </row>
    <row r="102" spans="3:14" ht="12.75">
      <c r="C102" s="12"/>
      <c r="D102" s="12"/>
      <c r="E102" s="12"/>
      <c r="F102" s="12"/>
      <c r="G102" s="12"/>
      <c r="H102" s="12"/>
      <c r="I102" s="12"/>
      <c r="J102" s="12"/>
      <c r="K102" s="12"/>
      <c r="L102" s="12"/>
      <c r="M102" s="12"/>
      <c r="N102" s="12"/>
    </row>
    <row r="103" spans="3:14" ht="12.75">
      <c r="C103" s="12"/>
      <c r="D103" s="12"/>
      <c r="E103" s="12"/>
      <c r="F103" s="12"/>
      <c r="G103" s="12"/>
      <c r="H103" s="12"/>
      <c r="I103" s="12"/>
      <c r="J103" s="12"/>
      <c r="K103" s="12"/>
      <c r="L103" s="12"/>
      <c r="M103" s="12"/>
      <c r="N103" s="12"/>
    </row>
    <row r="104" spans="3:14" ht="12.75">
      <c r="C104" s="12"/>
      <c r="D104" s="12"/>
      <c r="E104" s="12"/>
      <c r="F104" s="12"/>
      <c r="G104" s="12"/>
      <c r="H104" s="12"/>
      <c r="I104" s="12"/>
      <c r="J104" s="12"/>
      <c r="K104" s="12"/>
      <c r="L104" s="12"/>
      <c r="M104" s="12"/>
      <c r="N104" s="12"/>
    </row>
    <row r="105" spans="3:14" ht="12.75">
      <c r="C105" s="12"/>
      <c r="D105" s="12"/>
      <c r="E105" s="12"/>
      <c r="F105" s="12"/>
      <c r="G105" s="12"/>
      <c r="H105" s="12"/>
      <c r="I105" s="12"/>
      <c r="J105" s="12"/>
      <c r="K105" s="12"/>
      <c r="L105" s="12"/>
      <c r="M105" s="12"/>
      <c r="N105" s="12"/>
    </row>
    <row r="106" spans="3:14" ht="12.75">
      <c r="C106" s="12"/>
      <c r="D106" s="12"/>
      <c r="E106" s="12"/>
      <c r="F106" s="12"/>
      <c r="G106" s="12"/>
      <c r="H106" s="12"/>
      <c r="I106" s="12"/>
      <c r="J106" s="12"/>
      <c r="K106" s="12"/>
      <c r="L106" s="12"/>
      <c r="M106" s="12"/>
      <c r="N106" s="12"/>
    </row>
    <row r="107" spans="3:14" ht="12.75">
      <c r="C107" s="12"/>
      <c r="D107" s="12"/>
      <c r="E107" s="12"/>
      <c r="F107" s="12"/>
      <c r="G107" s="12"/>
      <c r="H107" s="12"/>
      <c r="I107" s="12"/>
      <c r="J107" s="12"/>
      <c r="K107" s="12"/>
      <c r="L107" s="12"/>
      <c r="M107" s="12"/>
      <c r="N107" s="12"/>
    </row>
    <row r="108" spans="3:14" ht="12.75">
      <c r="C108" s="12"/>
      <c r="D108" s="12"/>
      <c r="E108" s="12"/>
      <c r="F108" s="12"/>
      <c r="G108" s="12"/>
      <c r="H108" s="12"/>
      <c r="I108" s="12"/>
      <c r="J108" s="12"/>
      <c r="K108" s="12"/>
      <c r="L108" s="12"/>
      <c r="M108" s="12"/>
      <c r="N108" s="12"/>
    </row>
    <row r="109" spans="3:14" ht="12.75">
      <c r="C109" s="12"/>
      <c r="D109" s="12"/>
      <c r="E109" s="12"/>
      <c r="F109" s="12"/>
      <c r="G109" s="12"/>
      <c r="H109" s="12"/>
      <c r="I109" s="12"/>
      <c r="J109" s="12"/>
      <c r="K109" s="12"/>
      <c r="L109" s="12"/>
      <c r="M109" s="12"/>
      <c r="N109" s="12"/>
    </row>
    <row r="110" spans="3:14" ht="12.75">
      <c r="C110" s="12"/>
      <c r="D110" s="12"/>
      <c r="E110" s="12"/>
      <c r="F110" s="12"/>
      <c r="G110" s="12"/>
      <c r="H110" s="12"/>
      <c r="I110" s="12"/>
      <c r="J110" s="12"/>
      <c r="K110" s="12"/>
      <c r="L110" s="12"/>
      <c r="M110" s="12"/>
      <c r="N110" s="12"/>
    </row>
    <row r="111" spans="3:14" ht="12.75">
      <c r="C111" s="12"/>
      <c r="D111" s="12"/>
      <c r="E111" s="12"/>
      <c r="F111" s="12"/>
      <c r="G111" s="12"/>
      <c r="H111" s="12"/>
      <c r="I111" s="12"/>
      <c r="J111" s="12"/>
      <c r="K111" s="12"/>
      <c r="L111" s="12"/>
      <c r="M111" s="12"/>
      <c r="N111" s="12"/>
    </row>
    <row r="112" spans="3:14" ht="12.75">
      <c r="C112" s="12"/>
      <c r="D112" s="12"/>
      <c r="E112" s="12"/>
      <c r="F112" s="12"/>
      <c r="G112" s="12"/>
      <c r="H112" s="12"/>
      <c r="I112" s="12"/>
      <c r="J112" s="12"/>
      <c r="K112" s="12"/>
      <c r="L112" s="12"/>
      <c r="M112" s="12"/>
      <c r="N112" s="12"/>
    </row>
    <row r="113" spans="3:14" ht="12.75">
      <c r="C113" s="12"/>
      <c r="D113" s="12"/>
      <c r="E113" s="12"/>
      <c r="F113" s="12"/>
      <c r="G113" s="12"/>
      <c r="H113" s="12"/>
      <c r="I113" s="12"/>
      <c r="J113" s="12"/>
      <c r="K113" s="12"/>
      <c r="L113" s="12"/>
      <c r="M113" s="12"/>
      <c r="N113" s="12"/>
    </row>
    <row r="114" spans="3:14" ht="12.75">
      <c r="C114" s="12"/>
      <c r="D114" s="12"/>
      <c r="E114" s="12"/>
      <c r="F114" s="12"/>
      <c r="G114" s="12"/>
      <c r="H114" s="12"/>
      <c r="I114" s="12"/>
      <c r="J114" s="12"/>
      <c r="K114" s="12"/>
      <c r="L114" s="12"/>
      <c r="M114" s="12"/>
      <c r="N114" s="12"/>
    </row>
    <row r="115" spans="3:14" ht="12.75">
      <c r="C115" s="12"/>
      <c r="D115" s="12"/>
      <c r="E115" s="12"/>
      <c r="F115" s="12"/>
      <c r="G115" s="12"/>
      <c r="H115" s="12"/>
      <c r="I115" s="12"/>
      <c r="J115" s="12"/>
      <c r="K115" s="12"/>
      <c r="L115" s="12"/>
      <c r="M115" s="12"/>
      <c r="N115" s="12"/>
    </row>
    <row r="116" spans="3:14" ht="12.75">
      <c r="C116" s="12"/>
      <c r="D116" s="12"/>
      <c r="E116" s="12"/>
      <c r="F116" s="12"/>
      <c r="G116" s="12"/>
      <c r="H116" s="12"/>
      <c r="I116" s="12"/>
      <c r="J116" s="12"/>
      <c r="K116" s="12"/>
      <c r="L116" s="12"/>
      <c r="M116" s="12"/>
      <c r="N116" s="12"/>
    </row>
    <row r="117" spans="3:14" ht="12.75">
      <c r="C117" s="12"/>
      <c r="D117" s="12"/>
      <c r="E117" s="12"/>
      <c r="F117" s="12"/>
      <c r="G117" s="12"/>
      <c r="H117" s="12"/>
      <c r="I117" s="12"/>
      <c r="J117" s="12"/>
      <c r="K117" s="12"/>
      <c r="L117" s="12"/>
      <c r="M117" s="12"/>
      <c r="N117" s="12"/>
    </row>
    <row r="118" spans="3:14" ht="12.75">
      <c r="C118" s="12"/>
      <c r="D118" s="12"/>
      <c r="E118" s="12"/>
      <c r="F118" s="12"/>
      <c r="G118" s="12"/>
      <c r="H118" s="12"/>
      <c r="I118" s="12"/>
      <c r="J118" s="12"/>
      <c r="K118" s="12"/>
      <c r="L118" s="12"/>
      <c r="M118" s="12"/>
      <c r="N118" s="12"/>
    </row>
    <row r="119" spans="3:14" ht="12.75">
      <c r="C119" s="12"/>
      <c r="D119" s="12"/>
      <c r="E119" s="12"/>
      <c r="F119" s="12"/>
      <c r="G119" s="12"/>
      <c r="H119" s="12"/>
      <c r="I119" s="12"/>
      <c r="J119" s="12"/>
      <c r="K119" s="12"/>
      <c r="L119" s="12"/>
      <c r="M119" s="12"/>
      <c r="N119" s="12"/>
    </row>
    <row r="120" spans="3:14" ht="12.75">
      <c r="C120" s="12"/>
      <c r="D120" s="12"/>
      <c r="E120" s="12"/>
      <c r="F120" s="12"/>
      <c r="G120" s="12"/>
      <c r="H120" s="12"/>
      <c r="I120" s="12"/>
      <c r="J120" s="12"/>
      <c r="K120" s="12"/>
      <c r="L120" s="12"/>
      <c r="M120" s="12"/>
      <c r="N120" s="12"/>
    </row>
    <row r="121" spans="3:14" ht="12.75">
      <c r="C121" s="12"/>
      <c r="D121" s="12"/>
      <c r="E121" s="12"/>
      <c r="F121" s="12"/>
      <c r="G121" s="12"/>
      <c r="H121" s="12"/>
      <c r="I121" s="12"/>
      <c r="J121" s="12"/>
      <c r="K121" s="12"/>
      <c r="L121" s="12"/>
      <c r="M121" s="12"/>
      <c r="N121" s="12"/>
    </row>
    <row r="122" spans="3:14" ht="12.75">
      <c r="C122" s="12"/>
      <c r="D122" s="12"/>
      <c r="E122" s="12"/>
      <c r="F122" s="12"/>
      <c r="G122" s="12"/>
      <c r="H122" s="12"/>
      <c r="I122" s="12"/>
      <c r="J122" s="12"/>
      <c r="K122" s="12"/>
      <c r="L122" s="12"/>
      <c r="M122" s="12"/>
      <c r="N122" s="12"/>
    </row>
    <row r="123" spans="3:14" ht="12.75">
      <c r="C123" s="12"/>
      <c r="D123" s="12"/>
      <c r="E123" s="12"/>
      <c r="F123" s="12"/>
      <c r="G123" s="12"/>
      <c r="H123" s="12"/>
      <c r="I123" s="12"/>
      <c r="J123" s="12"/>
      <c r="K123" s="12"/>
      <c r="L123" s="12"/>
      <c r="M123" s="12"/>
      <c r="N123" s="12"/>
    </row>
    <row r="124" spans="3:14" ht="12.75">
      <c r="C124" s="12"/>
      <c r="D124" s="12"/>
      <c r="E124" s="12"/>
      <c r="F124" s="12"/>
      <c r="G124" s="12"/>
      <c r="H124" s="12"/>
      <c r="I124" s="12"/>
      <c r="J124" s="12"/>
      <c r="K124" s="12"/>
      <c r="L124" s="12"/>
      <c r="M124" s="12"/>
      <c r="N124" s="12"/>
    </row>
    <row r="125" spans="3:14" ht="12.75">
      <c r="C125" s="12"/>
      <c r="D125" s="12"/>
      <c r="E125" s="12"/>
      <c r="F125" s="12"/>
      <c r="G125" s="12"/>
      <c r="H125" s="12"/>
      <c r="I125" s="12"/>
      <c r="J125" s="12"/>
      <c r="K125" s="12"/>
      <c r="L125" s="12"/>
      <c r="M125" s="12"/>
      <c r="N125" s="12"/>
    </row>
    <row r="126" spans="3:14" ht="12.75">
      <c r="C126" s="12"/>
      <c r="D126" s="12"/>
      <c r="E126" s="12"/>
      <c r="F126" s="12"/>
      <c r="G126" s="12"/>
      <c r="H126" s="12"/>
      <c r="I126" s="12"/>
      <c r="J126" s="12"/>
      <c r="K126" s="12"/>
      <c r="L126" s="12"/>
      <c r="M126" s="12"/>
      <c r="N126" s="12"/>
    </row>
    <row r="127" spans="3:14" ht="12.75">
      <c r="C127" s="12"/>
      <c r="D127" s="12"/>
      <c r="E127" s="12"/>
      <c r="F127" s="12"/>
      <c r="G127" s="12"/>
      <c r="H127" s="12"/>
      <c r="I127" s="12"/>
      <c r="J127" s="12"/>
      <c r="K127" s="12"/>
      <c r="L127" s="12"/>
      <c r="M127" s="12"/>
      <c r="N127" s="12"/>
    </row>
    <row r="128" spans="3:14" ht="12.75">
      <c r="C128" s="12"/>
      <c r="D128" s="12"/>
      <c r="E128" s="12"/>
      <c r="F128" s="12"/>
      <c r="G128" s="12"/>
      <c r="H128" s="12"/>
      <c r="I128" s="12"/>
      <c r="J128" s="12"/>
      <c r="K128" s="12"/>
      <c r="L128" s="12"/>
      <c r="M128" s="12"/>
      <c r="N128" s="12"/>
    </row>
    <row r="129" spans="3:14" ht="12.75">
      <c r="C129" s="12"/>
      <c r="D129" s="12"/>
      <c r="E129" s="12"/>
      <c r="F129" s="12"/>
      <c r="G129" s="12"/>
      <c r="H129" s="12"/>
      <c r="I129" s="12"/>
      <c r="J129" s="12"/>
      <c r="K129" s="12"/>
      <c r="L129" s="12"/>
      <c r="M129" s="12"/>
      <c r="N129" s="12"/>
    </row>
    <row r="130" spans="3:14" ht="12.75">
      <c r="C130" s="12"/>
      <c r="D130" s="12"/>
      <c r="E130" s="12"/>
      <c r="F130" s="12"/>
      <c r="G130" s="12"/>
      <c r="H130" s="12"/>
      <c r="I130" s="12"/>
      <c r="J130" s="12"/>
      <c r="K130" s="12"/>
      <c r="L130" s="12"/>
      <c r="M130" s="12"/>
      <c r="N130" s="12"/>
    </row>
    <row r="131" spans="3:14" ht="12.75">
      <c r="C131" s="12"/>
      <c r="D131" s="12"/>
      <c r="E131" s="12"/>
      <c r="F131" s="12"/>
      <c r="G131" s="12"/>
      <c r="H131" s="12"/>
      <c r="I131" s="12"/>
      <c r="J131" s="12"/>
      <c r="K131" s="12"/>
      <c r="L131" s="12"/>
      <c r="M131" s="12"/>
      <c r="N131" s="12"/>
    </row>
    <row r="132" spans="3:14" ht="12.75">
      <c r="C132" s="12"/>
      <c r="D132" s="12"/>
      <c r="E132" s="12"/>
      <c r="F132" s="12"/>
      <c r="G132" s="12"/>
      <c r="H132" s="12"/>
      <c r="I132" s="12"/>
      <c r="J132" s="12"/>
      <c r="K132" s="12"/>
      <c r="L132" s="12"/>
      <c r="M132" s="12"/>
      <c r="N132" s="12"/>
    </row>
    <row r="133" spans="3:14" ht="12.75">
      <c r="C133" s="12"/>
      <c r="D133" s="12"/>
      <c r="E133" s="12"/>
      <c r="F133" s="12"/>
      <c r="G133" s="12"/>
      <c r="H133" s="12"/>
      <c r="I133" s="12"/>
      <c r="J133" s="12"/>
      <c r="K133" s="12"/>
      <c r="L133" s="12"/>
      <c r="M133" s="12"/>
      <c r="N133" s="12"/>
    </row>
    <row r="134" spans="3:14" ht="12.75">
      <c r="C134" s="12"/>
      <c r="D134" s="12"/>
      <c r="E134" s="12"/>
      <c r="F134" s="12"/>
      <c r="G134" s="12"/>
      <c r="H134" s="12"/>
      <c r="I134" s="12"/>
      <c r="J134" s="12"/>
      <c r="K134" s="12"/>
      <c r="L134" s="12"/>
      <c r="M134" s="12"/>
      <c r="N134" s="12"/>
    </row>
    <row r="135" spans="3:14" ht="12.75">
      <c r="C135" s="12"/>
      <c r="D135" s="12"/>
      <c r="E135" s="12"/>
      <c r="F135" s="12"/>
      <c r="G135" s="12"/>
      <c r="H135" s="12"/>
      <c r="I135" s="12"/>
      <c r="J135" s="12"/>
      <c r="K135" s="12"/>
      <c r="L135" s="12"/>
      <c r="M135" s="12"/>
      <c r="N135" s="12"/>
    </row>
    <row r="136" spans="3:14" ht="12.75">
      <c r="C136" s="12"/>
      <c r="D136" s="12"/>
      <c r="E136" s="12"/>
      <c r="F136" s="12"/>
      <c r="G136" s="12"/>
      <c r="H136" s="12"/>
      <c r="I136" s="12"/>
      <c r="J136" s="12"/>
      <c r="K136" s="12"/>
      <c r="L136" s="12"/>
      <c r="M136" s="12"/>
      <c r="N136" s="12"/>
    </row>
    <row r="137" spans="3:14" ht="12.75">
      <c r="C137" s="12"/>
      <c r="D137" s="12"/>
      <c r="E137" s="12"/>
      <c r="F137" s="12"/>
      <c r="G137" s="12"/>
      <c r="H137" s="12"/>
      <c r="I137" s="12"/>
      <c r="J137" s="12"/>
      <c r="K137" s="12"/>
      <c r="L137" s="12"/>
      <c r="M137" s="12"/>
      <c r="N137" s="12"/>
    </row>
    <row r="138" spans="3:14" ht="12.75">
      <c r="C138" s="12"/>
      <c r="D138" s="12"/>
      <c r="E138" s="12"/>
      <c r="F138" s="12"/>
      <c r="G138" s="12"/>
      <c r="H138" s="12"/>
      <c r="I138" s="12"/>
      <c r="J138" s="12"/>
      <c r="K138" s="12"/>
      <c r="L138" s="12"/>
      <c r="M138" s="12"/>
      <c r="N138" s="12"/>
    </row>
    <row r="139" spans="3:14" ht="12.75">
      <c r="C139" s="12"/>
      <c r="D139" s="12"/>
      <c r="E139" s="12"/>
      <c r="F139" s="12"/>
      <c r="G139" s="12"/>
      <c r="H139" s="12"/>
      <c r="I139" s="12"/>
      <c r="J139" s="12"/>
      <c r="K139" s="12"/>
      <c r="L139" s="12"/>
      <c r="M139" s="12"/>
      <c r="N139" s="12"/>
    </row>
    <row r="140" spans="3:14" ht="12.75">
      <c r="C140" s="12"/>
      <c r="D140" s="12"/>
      <c r="E140" s="12"/>
      <c r="F140" s="12"/>
      <c r="G140" s="12"/>
      <c r="H140" s="12"/>
      <c r="I140" s="12"/>
      <c r="J140" s="12"/>
      <c r="K140" s="12"/>
      <c r="L140" s="12"/>
      <c r="M140" s="12"/>
      <c r="N140" s="12"/>
    </row>
    <row r="141" spans="3:14" ht="12.75">
      <c r="C141" s="12"/>
      <c r="D141" s="12"/>
      <c r="E141" s="12"/>
      <c r="F141" s="12"/>
      <c r="G141" s="12"/>
      <c r="H141" s="12"/>
      <c r="I141" s="12"/>
      <c r="J141" s="12"/>
      <c r="K141" s="12"/>
      <c r="L141" s="12"/>
      <c r="M141" s="12"/>
      <c r="N141" s="12"/>
    </row>
    <row r="142" spans="3:14" ht="12.75">
      <c r="C142" s="12"/>
      <c r="D142" s="12"/>
      <c r="E142" s="12"/>
      <c r="F142" s="12"/>
      <c r="G142" s="12"/>
      <c r="H142" s="12"/>
      <c r="I142" s="12"/>
      <c r="J142" s="12"/>
      <c r="K142" s="12"/>
      <c r="L142" s="12"/>
      <c r="M142" s="12"/>
      <c r="N142" s="12"/>
    </row>
    <row r="143" spans="3:14" ht="12.75">
      <c r="C143" s="12"/>
      <c r="D143" s="12"/>
      <c r="E143" s="12"/>
      <c r="F143" s="12"/>
      <c r="G143" s="12"/>
      <c r="H143" s="12"/>
      <c r="I143" s="12"/>
      <c r="J143" s="12"/>
      <c r="K143" s="12"/>
      <c r="L143" s="12"/>
      <c r="M143" s="12"/>
      <c r="N143" s="12"/>
    </row>
    <row r="144" spans="3:14" ht="12.75">
      <c r="C144" s="12"/>
      <c r="D144" s="12"/>
      <c r="E144" s="12"/>
      <c r="F144" s="12"/>
      <c r="G144" s="12"/>
      <c r="H144" s="12"/>
      <c r="I144" s="12"/>
      <c r="J144" s="12"/>
      <c r="K144" s="12"/>
      <c r="L144" s="12"/>
      <c r="M144" s="12"/>
      <c r="N144" s="12"/>
    </row>
    <row r="145" spans="3:14" ht="12.75">
      <c r="C145" s="12"/>
      <c r="D145" s="12"/>
      <c r="E145" s="12"/>
      <c r="F145" s="12"/>
      <c r="G145" s="12"/>
      <c r="H145" s="12"/>
      <c r="I145" s="12"/>
      <c r="J145" s="12"/>
      <c r="K145" s="12"/>
      <c r="L145" s="12"/>
      <c r="M145" s="12"/>
      <c r="N145" s="12"/>
    </row>
    <row r="146" spans="3:14" ht="12.75">
      <c r="C146" s="12"/>
      <c r="D146" s="12"/>
      <c r="E146" s="12"/>
      <c r="F146" s="12"/>
      <c r="G146" s="12"/>
      <c r="H146" s="12"/>
      <c r="I146" s="12"/>
      <c r="J146" s="12"/>
      <c r="K146" s="12"/>
      <c r="L146" s="12"/>
      <c r="M146" s="12"/>
      <c r="N146" s="12"/>
    </row>
    <row r="147" spans="3:14" ht="12.75">
      <c r="C147" s="12"/>
      <c r="D147" s="12"/>
      <c r="E147" s="12"/>
      <c r="F147" s="12"/>
      <c r="G147" s="12"/>
      <c r="H147" s="12"/>
      <c r="I147" s="12"/>
      <c r="J147" s="12"/>
      <c r="K147" s="12"/>
      <c r="L147" s="12"/>
      <c r="M147" s="12"/>
      <c r="N147" s="12"/>
    </row>
    <row r="148" spans="3:14" ht="12.75">
      <c r="C148" s="12"/>
      <c r="D148" s="12"/>
      <c r="E148" s="12"/>
      <c r="F148" s="12"/>
      <c r="G148" s="12"/>
      <c r="H148" s="12"/>
      <c r="I148" s="12"/>
      <c r="J148" s="12"/>
      <c r="K148" s="12"/>
      <c r="L148" s="12"/>
      <c r="M148" s="12"/>
      <c r="N148" s="12"/>
    </row>
    <row r="149" spans="3:14" ht="12.75">
      <c r="C149" s="12"/>
      <c r="D149" s="12"/>
      <c r="E149" s="12"/>
      <c r="F149" s="12"/>
      <c r="G149" s="12"/>
      <c r="H149" s="12"/>
      <c r="I149" s="12"/>
      <c r="J149" s="12"/>
      <c r="K149" s="12"/>
      <c r="L149" s="12"/>
      <c r="M149" s="12"/>
      <c r="N149" s="12"/>
    </row>
    <row r="150" spans="3:14" ht="12.75">
      <c r="C150" s="12"/>
      <c r="D150" s="12"/>
      <c r="E150" s="12"/>
      <c r="F150" s="12"/>
      <c r="G150" s="12"/>
      <c r="H150" s="12"/>
      <c r="I150" s="12"/>
      <c r="J150" s="12"/>
      <c r="K150" s="12"/>
      <c r="L150" s="12"/>
      <c r="M150" s="12"/>
      <c r="N150" s="12"/>
    </row>
    <row r="151" spans="3:14" ht="12.75">
      <c r="C151" s="12"/>
      <c r="D151" s="12"/>
      <c r="E151" s="12"/>
      <c r="F151" s="12"/>
      <c r="G151" s="12"/>
      <c r="H151" s="12"/>
      <c r="I151" s="12"/>
      <c r="J151" s="12"/>
      <c r="K151" s="12"/>
      <c r="L151" s="12"/>
      <c r="M151" s="12"/>
      <c r="N151" s="12"/>
    </row>
    <row r="152" spans="3:14" ht="12.75">
      <c r="C152" s="12"/>
      <c r="D152" s="12"/>
      <c r="E152" s="12"/>
      <c r="F152" s="12"/>
      <c r="G152" s="12"/>
      <c r="H152" s="12"/>
      <c r="I152" s="12"/>
      <c r="J152" s="12"/>
      <c r="K152" s="12"/>
      <c r="L152" s="12"/>
      <c r="M152" s="12"/>
      <c r="N152" s="12"/>
    </row>
    <row r="153" spans="3:14" ht="12.75">
      <c r="C153" s="12"/>
      <c r="D153" s="12"/>
      <c r="E153" s="12"/>
      <c r="F153" s="12"/>
      <c r="G153" s="12"/>
      <c r="H153" s="12"/>
      <c r="I153" s="12"/>
      <c r="J153" s="12"/>
      <c r="K153" s="12"/>
      <c r="L153" s="12"/>
      <c r="M153" s="12"/>
      <c r="N153" s="12"/>
    </row>
    <row r="154" spans="3:14" ht="12.75">
      <c r="C154" s="12"/>
      <c r="D154" s="12"/>
      <c r="E154" s="12"/>
      <c r="F154" s="12"/>
      <c r="G154" s="12"/>
      <c r="H154" s="12"/>
      <c r="I154" s="12"/>
      <c r="J154" s="12"/>
      <c r="K154" s="12"/>
      <c r="L154" s="12"/>
      <c r="M154" s="12"/>
      <c r="N154" s="12"/>
    </row>
    <row r="155" spans="3:14" ht="12.75">
      <c r="C155" s="12"/>
      <c r="D155" s="12"/>
      <c r="E155" s="12"/>
      <c r="F155" s="12"/>
      <c r="G155" s="12"/>
      <c r="H155" s="12"/>
      <c r="I155" s="12"/>
      <c r="J155" s="12"/>
      <c r="K155" s="12"/>
      <c r="L155" s="12"/>
      <c r="M155" s="12"/>
      <c r="N155" s="12"/>
    </row>
    <row r="156" spans="3:14" ht="12.75">
      <c r="C156" s="12"/>
      <c r="D156" s="12"/>
      <c r="E156" s="12"/>
      <c r="F156" s="12"/>
      <c r="G156" s="12"/>
      <c r="H156" s="12"/>
      <c r="I156" s="12"/>
      <c r="J156" s="12"/>
      <c r="K156" s="12"/>
      <c r="L156" s="12"/>
      <c r="M156" s="12"/>
      <c r="N156" s="12"/>
    </row>
    <row r="157" spans="3:14" ht="12.75">
      <c r="C157" s="12"/>
      <c r="D157" s="12"/>
      <c r="E157" s="12"/>
      <c r="F157" s="12"/>
      <c r="G157" s="12"/>
      <c r="H157" s="12"/>
      <c r="I157" s="12"/>
      <c r="J157" s="12"/>
      <c r="K157" s="12"/>
      <c r="L157" s="12"/>
      <c r="M157" s="12"/>
      <c r="N157" s="12"/>
    </row>
    <row r="158" spans="3:14" ht="12.75">
      <c r="C158" s="12"/>
      <c r="D158" s="12"/>
      <c r="E158" s="12"/>
      <c r="F158" s="12"/>
      <c r="G158" s="12"/>
      <c r="H158" s="12"/>
      <c r="I158" s="12"/>
      <c r="J158" s="12"/>
      <c r="K158" s="12"/>
      <c r="L158" s="12"/>
      <c r="M158" s="12"/>
      <c r="N158" s="12"/>
    </row>
    <row r="159" spans="3:14" ht="12.75">
      <c r="C159" s="12"/>
      <c r="D159" s="12"/>
      <c r="E159" s="12"/>
      <c r="F159" s="12"/>
      <c r="G159" s="12"/>
      <c r="H159" s="12"/>
      <c r="I159" s="12"/>
      <c r="J159" s="12"/>
      <c r="K159" s="12"/>
      <c r="L159" s="12"/>
      <c r="M159" s="12"/>
      <c r="N159" s="12"/>
    </row>
    <row r="160" spans="3:14" ht="12.75">
      <c r="C160" s="12"/>
      <c r="D160" s="12"/>
      <c r="E160" s="12"/>
      <c r="F160" s="12"/>
      <c r="G160" s="12"/>
      <c r="H160" s="12"/>
      <c r="I160" s="12"/>
      <c r="J160" s="12"/>
      <c r="K160" s="12"/>
      <c r="L160" s="12"/>
      <c r="M160" s="12"/>
      <c r="N160" s="12"/>
    </row>
    <row r="161" spans="3:14" ht="12.75">
      <c r="C161" s="12"/>
      <c r="D161" s="12"/>
      <c r="E161" s="12"/>
      <c r="F161" s="12"/>
      <c r="G161" s="12"/>
      <c r="H161" s="12"/>
      <c r="I161" s="12"/>
      <c r="J161" s="12"/>
      <c r="K161" s="12"/>
      <c r="L161" s="12"/>
      <c r="M161" s="12"/>
      <c r="N161" s="12"/>
    </row>
    <row r="162" spans="3:14" ht="12.75">
      <c r="C162" s="12"/>
      <c r="D162" s="12"/>
      <c r="E162" s="12"/>
      <c r="F162" s="12"/>
      <c r="G162" s="12"/>
      <c r="H162" s="12"/>
      <c r="I162" s="12"/>
      <c r="J162" s="12"/>
      <c r="K162" s="12"/>
      <c r="L162" s="12"/>
      <c r="M162" s="12"/>
      <c r="N162" s="12"/>
    </row>
    <row r="163" spans="3:14" ht="12.75">
      <c r="C163" s="12"/>
      <c r="D163" s="12"/>
      <c r="E163" s="12"/>
      <c r="F163" s="12"/>
      <c r="G163" s="12"/>
      <c r="H163" s="12"/>
      <c r="I163" s="12"/>
      <c r="J163" s="12"/>
      <c r="K163" s="12"/>
      <c r="L163" s="12"/>
      <c r="M163" s="12"/>
      <c r="N163" s="12"/>
    </row>
    <row r="164" spans="3:14" ht="12.75">
      <c r="C164" s="12"/>
      <c r="D164" s="12"/>
      <c r="E164" s="12"/>
      <c r="F164" s="12"/>
      <c r="G164" s="12"/>
      <c r="H164" s="12"/>
      <c r="I164" s="12"/>
      <c r="J164" s="12"/>
      <c r="K164" s="12"/>
      <c r="L164" s="12"/>
      <c r="M164" s="12"/>
      <c r="N164" s="12"/>
    </row>
    <row r="165" spans="3:14" ht="12.75">
      <c r="C165" s="12"/>
      <c r="D165" s="12"/>
      <c r="E165" s="12"/>
      <c r="F165" s="12"/>
      <c r="G165" s="12"/>
      <c r="H165" s="12"/>
      <c r="I165" s="12"/>
      <c r="J165" s="12"/>
      <c r="K165" s="12"/>
      <c r="L165" s="12"/>
      <c r="M165" s="12"/>
      <c r="N165" s="12"/>
    </row>
    <row r="166" spans="3:14" ht="12.75">
      <c r="C166" s="12"/>
      <c r="D166" s="12"/>
      <c r="E166" s="12"/>
      <c r="F166" s="12"/>
      <c r="G166" s="12"/>
      <c r="H166" s="12"/>
      <c r="I166" s="12"/>
      <c r="J166" s="12"/>
      <c r="K166" s="12"/>
      <c r="L166" s="12"/>
      <c r="M166" s="12"/>
      <c r="N166" s="12"/>
    </row>
    <row r="167" spans="3:14" ht="12.75">
      <c r="C167" s="12"/>
      <c r="D167" s="12"/>
      <c r="E167" s="12"/>
      <c r="F167" s="12"/>
      <c r="G167" s="12"/>
      <c r="H167" s="12"/>
      <c r="I167" s="12"/>
      <c r="J167" s="12"/>
      <c r="K167" s="12"/>
      <c r="L167" s="12"/>
      <c r="M167" s="12"/>
      <c r="N167" s="12"/>
    </row>
    <row r="168" spans="3:14" ht="12.75">
      <c r="C168" s="12"/>
      <c r="D168" s="12"/>
      <c r="E168" s="12"/>
      <c r="F168" s="12"/>
      <c r="G168" s="12"/>
      <c r="H168" s="12"/>
      <c r="I168" s="12"/>
      <c r="J168" s="12"/>
      <c r="K168" s="12"/>
      <c r="L168" s="12"/>
      <c r="M168" s="12"/>
      <c r="N168" s="12"/>
    </row>
    <row r="169" spans="3:14" ht="12.75">
      <c r="C169" s="12"/>
      <c r="D169" s="12"/>
      <c r="E169" s="12"/>
      <c r="F169" s="12"/>
      <c r="G169" s="12"/>
      <c r="H169" s="12"/>
      <c r="I169" s="12"/>
      <c r="J169" s="12"/>
      <c r="K169" s="12"/>
      <c r="L169" s="12"/>
      <c r="M169" s="12"/>
      <c r="N169" s="12"/>
    </row>
    <row r="170" spans="3:14" ht="12.75">
      <c r="C170" s="12"/>
      <c r="D170" s="12"/>
      <c r="E170" s="12"/>
      <c r="F170" s="12"/>
      <c r="G170" s="12"/>
      <c r="H170" s="12"/>
      <c r="I170" s="12"/>
      <c r="J170" s="12"/>
      <c r="K170" s="12"/>
      <c r="L170" s="12"/>
      <c r="M170" s="12"/>
      <c r="N170" s="12"/>
    </row>
    <row r="171" spans="3:14" ht="12.75">
      <c r="C171" s="12"/>
      <c r="D171" s="12"/>
      <c r="E171" s="12"/>
      <c r="F171" s="12"/>
      <c r="G171" s="12"/>
      <c r="H171" s="12"/>
      <c r="I171" s="12"/>
      <c r="J171" s="12"/>
      <c r="K171" s="12"/>
      <c r="L171" s="12"/>
      <c r="M171" s="12"/>
      <c r="N171" s="12"/>
    </row>
    <row r="172" spans="3:14" ht="12.75">
      <c r="C172" s="12"/>
      <c r="D172" s="12"/>
      <c r="E172" s="12"/>
      <c r="F172" s="12"/>
      <c r="G172" s="12"/>
      <c r="H172" s="12"/>
      <c r="I172" s="12"/>
      <c r="J172" s="12"/>
      <c r="K172" s="12"/>
      <c r="L172" s="12"/>
      <c r="M172" s="12"/>
      <c r="N172" s="12"/>
    </row>
    <row r="173" spans="3:14" ht="12.75">
      <c r="C173" s="12"/>
      <c r="D173" s="12"/>
      <c r="E173" s="12"/>
      <c r="F173" s="12"/>
      <c r="G173" s="12"/>
      <c r="H173" s="12"/>
      <c r="I173" s="12"/>
      <c r="J173" s="12"/>
      <c r="K173" s="12"/>
      <c r="L173" s="12"/>
      <c r="M173" s="12"/>
      <c r="N173" s="12"/>
    </row>
    <row r="174" spans="3:14" ht="12.75">
      <c r="C174" s="12"/>
      <c r="D174" s="12"/>
      <c r="E174" s="12"/>
      <c r="F174" s="12"/>
      <c r="G174" s="12"/>
      <c r="H174" s="12"/>
      <c r="I174" s="12"/>
      <c r="J174" s="12"/>
      <c r="K174" s="12"/>
      <c r="L174" s="12"/>
      <c r="M174" s="12"/>
      <c r="N174" s="12"/>
    </row>
    <row r="175" spans="3:14" ht="12.75">
      <c r="C175" s="12"/>
      <c r="D175" s="12"/>
      <c r="E175" s="12"/>
      <c r="F175" s="12"/>
      <c r="G175" s="12"/>
      <c r="H175" s="12"/>
      <c r="I175" s="12"/>
      <c r="J175" s="12"/>
      <c r="K175" s="12"/>
      <c r="L175" s="12"/>
      <c r="M175" s="12"/>
      <c r="N175" s="12"/>
    </row>
    <row r="176" spans="3:14" ht="12.75">
      <c r="C176" s="12"/>
      <c r="D176" s="12"/>
      <c r="E176" s="12"/>
      <c r="F176" s="12"/>
      <c r="G176" s="12"/>
      <c r="H176" s="12"/>
      <c r="I176" s="12"/>
      <c r="J176" s="12"/>
      <c r="K176" s="12"/>
      <c r="L176" s="12"/>
      <c r="M176" s="12"/>
      <c r="N176" s="12"/>
    </row>
    <row r="177" spans="3:14" ht="12.75">
      <c r="C177" s="12"/>
      <c r="D177" s="12"/>
      <c r="E177" s="12"/>
      <c r="F177" s="12"/>
      <c r="G177" s="12"/>
      <c r="H177" s="12"/>
      <c r="I177" s="12"/>
      <c r="J177" s="12"/>
      <c r="K177" s="12"/>
      <c r="L177" s="12"/>
      <c r="M177" s="12"/>
      <c r="N177" s="12"/>
    </row>
    <row r="178" spans="3:14" ht="12.75">
      <c r="C178" s="12"/>
      <c r="D178" s="12"/>
      <c r="E178" s="12"/>
      <c r="F178" s="12"/>
      <c r="G178" s="12"/>
      <c r="H178" s="12"/>
      <c r="I178" s="12"/>
      <c r="J178" s="12"/>
      <c r="K178" s="12"/>
      <c r="L178" s="12"/>
      <c r="M178" s="12"/>
      <c r="N178" s="12"/>
    </row>
    <row r="179" spans="3:14" ht="12.75">
      <c r="C179" s="12"/>
      <c r="D179" s="12"/>
      <c r="E179" s="12"/>
      <c r="F179" s="12"/>
      <c r="G179" s="12"/>
      <c r="H179" s="12"/>
      <c r="I179" s="12"/>
      <c r="J179" s="12"/>
      <c r="K179" s="12"/>
      <c r="L179" s="12"/>
      <c r="M179" s="12"/>
      <c r="N179" s="12"/>
    </row>
    <row r="180" spans="3:14" ht="12.75">
      <c r="C180" s="12"/>
      <c r="D180" s="12"/>
      <c r="E180" s="12"/>
      <c r="F180" s="12"/>
      <c r="G180" s="12"/>
      <c r="H180" s="12"/>
      <c r="I180" s="12"/>
      <c r="J180" s="12"/>
      <c r="K180" s="12"/>
      <c r="L180" s="12"/>
      <c r="M180" s="12"/>
      <c r="N180" s="12"/>
    </row>
    <row r="181" spans="3:14" ht="12.75">
      <c r="C181" s="12"/>
      <c r="D181" s="12"/>
      <c r="E181" s="12"/>
      <c r="F181" s="12"/>
      <c r="G181" s="12"/>
      <c r="H181" s="12"/>
      <c r="I181" s="12"/>
      <c r="J181" s="12"/>
      <c r="K181" s="12"/>
      <c r="L181" s="12"/>
      <c r="M181" s="12"/>
      <c r="N181" s="12"/>
    </row>
    <row r="182" spans="3:14" ht="12.75">
      <c r="C182" s="12"/>
      <c r="D182" s="12"/>
      <c r="E182" s="12"/>
      <c r="F182" s="12"/>
      <c r="G182" s="12"/>
      <c r="H182" s="12"/>
      <c r="I182" s="12"/>
      <c r="J182" s="12"/>
      <c r="K182" s="12"/>
      <c r="L182" s="12"/>
      <c r="M182" s="12"/>
      <c r="N182" s="12"/>
    </row>
    <row r="183" spans="3:14" ht="12.75">
      <c r="C183" s="12"/>
      <c r="D183" s="12"/>
      <c r="E183" s="12"/>
      <c r="F183" s="12"/>
      <c r="G183" s="12"/>
      <c r="H183" s="12"/>
      <c r="I183" s="12"/>
      <c r="J183" s="12"/>
      <c r="K183" s="12"/>
      <c r="L183" s="12"/>
      <c r="M183" s="12"/>
      <c r="N183" s="12"/>
    </row>
    <row r="184" spans="3:14" ht="12.75">
      <c r="C184" s="12"/>
      <c r="D184" s="12"/>
      <c r="E184" s="12"/>
      <c r="F184" s="12"/>
      <c r="G184" s="12"/>
      <c r="H184" s="12"/>
      <c r="I184" s="12"/>
      <c r="J184" s="12"/>
      <c r="K184" s="12"/>
      <c r="L184" s="12"/>
      <c r="M184" s="12"/>
      <c r="N184" s="12"/>
    </row>
    <row r="185" spans="3:14" ht="12.75">
      <c r="C185" s="12"/>
      <c r="D185" s="12"/>
      <c r="E185" s="12"/>
      <c r="F185" s="12"/>
      <c r="G185" s="12"/>
      <c r="H185" s="12"/>
      <c r="I185" s="12"/>
      <c r="J185" s="12"/>
      <c r="K185" s="12"/>
      <c r="L185" s="12"/>
      <c r="M185" s="12"/>
      <c r="N185" s="12"/>
    </row>
    <row r="186" spans="3:14" ht="12.75">
      <c r="C186" s="12"/>
      <c r="D186" s="12"/>
      <c r="E186" s="12"/>
      <c r="F186" s="12"/>
      <c r="G186" s="12"/>
      <c r="H186" s="12"/>
      <c r="I186" s="12"/>
      <c r="J186" s="12"/>
      <c r="K186" s="12"/>
      <c r="L186" s="12"/>
      <c r="M186" s="12"/>
      <c r="N186" s="12"/>
    </row>
    <row r="187" spans="3:14" ht="12.75">
      <c r="C187" s="12"/>
      <c r="D187" s="12"/>
      <c r="E187" s="12"/>
      <c r="F187" s="12"/>
      <c r="G187" s="12"/>
      <c r="H187" s="12"/>
      <c r="I187" s="12"/>
      <c r="J187" s="12"/>
      <c r="K187" s="12"/>
      <c r="L187" s="12"/>
      <c r="M187" s="12"/>
      <c r="N187" s="12"/>
    </row>
    <row r="188" spans="3:14" ht="12.75">
      <c r="C188" s="12"/>
      <c r="D188" s="12"/>
      <c r="E188" s="12"/>
      <c r="F188" s="12"/>
      <c r="G188" s="12"/>
      <c r="H188" s="12"/>
      <c r="I188" s="12"/>
      <c r="J188" s="12"/>
      <c r="K188" s="12"/>
      <c r="L188" s="12"/>
      <c r="M188" s="12"/>
      <c r="N188" s="12"/>
    </row>
    <row r="189" spans="3:14" ht="12.75">
      <c r="C189" s="12"/>
      <c r="D189" s="12"/>
      <c r="E189" s="12"/>
      <c r="F189" s="12"/>
      <c r="G189" s="12"/>
      <c r="H189" s="12"/>
      <c r="I189" s="12"/>
      <c r="J189" s="12"/>
      <c r="K189" s="12"/>
      <c r="L189" s="12"/>
      <c r="M189" s="12"/>
      <c r="N189" s="12"/>
    </row>
    <row r="190" spans="3:14" ht="12.75">
      <c r="C190" s="12"/>
      <c r="D190" s="12"/>
      <c r="E190" s="12"/>
      <c r="F190" s="12"/>
      <c r="G190" s="12"/>
      <c r="H190" s="12"/>
      <c r="I190" s="12"/>
      <c r="J190" s="12"/>
      <c r="K190" s="12"/>
      <c r="L190" s="12"/>
      <c r="M190" s="12"/>
      <c r="N190" s="12"/>
    </row>
    <row r="191" spans="3:14" ht="12.75">
      <c r="C191" s="12"/>
      <c r="D191" s="12"/>
      <c r="E191" s="12"/>
      <c r="F191" s="12"/>
      <c r="G191" s="12"/>
      <c r="H191" s="12"/>
      <c r="I191" s="12"/>
      <c r="J191" s="12"/>
      <c r="K191" s="12"/>
      <c r="L191" s="12"/>
      <c r="M191" s="12"/>
      <c r="N191" s="12"/>
    </row>
    <row r="192" spans="3:14" ht="12.75">
      <c r="C192" s="12"/>
      <c r="D192" s="12"/>
      <c r="E192" s="12"/>
      <c r="F192" s="12"/>
      <c r="G192" s="12"/>
      <c r="H192" s="12"/>
      <c r="I192" s="12"/>
      <c r="J192" s="12"/>
      <c r="K192" s="12"/>
      <c r="L192" s="12"/>
      <c r="M192" s="12"/>
      <c r="N192" s="12"/>
    </row>
    <row r="193" spans="3:14" ht="12.75">
      <c r="C193" s="12"/>
      <c r="D193" s="12"/>
      <c r="E193" s="12"/>
      <c r="F193" s="12"/>
      <c r="G193" s="12"/>
      <c r="H193" s="12"/>
      <c r="I193" s="12"/>
      <c r="J193" s="12"/>
      <c r="K193" s="12"/>
      <c r="L193" s="12"/>
      <c r="M193" s="12"/>
      <c r="N193" s="12"/>
    </row>
    <row r="194" spans="3:14" ht="12.75">
      <c r="C194" s="12"/>
      <c r="D194" s="12"/>
      <c r="E194" s="12"/>
      <c r="F194" s="12"/>
      <c r="G194" s="12"/>
      <c r="H194" s="12"/>
      <c r="I194" s="12"/>
      <c r="J194" s="12"/>
      <c r="K194" s="12"/>
      <c r="L194" s="12"/>
      <c r="M194" s="12"/>
      <c r="N194" s="12"/>
    </row>
    <row r="195" spans="3:14" ht="12.75">
      <c r="C195" s="12"/>
      <c r="D195" s="12"/>
      <c r="E195" s="12"/>
      <c r="F195" s="12"/>
      <c r="G195" s="12"/>
      <c r="H195" s="12"/>
      <c r="I195" s="12"/>
      <c r="J195" s="12"/>
      <c r="K195" s="12"/>
      <c r="L195" s="12"/>
      <c r="M195" s="12"/>
      <c r="N195" s="12"/>
    </row>
    <row r="196" spans="3:14" ht="12.75">
      <c r="C196" s="12"/>
      <c r="D196" s="12"/>
      <c r="E196" s="12"/>
      <c r="F196" s="12"/>
      <c r="G196" s="12"/>
      <c r="H196" s="12"/>
      <c r="I196" s="12"/>
      <c r="J196" s="12"/>
      <c r="K196" s="12"/>
      <c r="L196" s="12"/>
      <c r="M196" s="12"/>
      <c r="N196" s="12"/>
    </row>
    <row r="197" spans="3:14" ht="12.75">
      <c r="C197" s="12"/>
      <c r="D197" s="12"/>
      <c r="E197" s="12"/>
      <c r="F197" s="12"/>
      <c r="G197" s="12"/>
      <c r="H197" s="12"/>
      <c r="I197" s="12"/>
      <c r="J197" s="12"/>
      <c r="K197" s="12"/>
      <c r="L197" s="12"/>
      <c r="M197" s="12"/>
      <c r="N197" s="12"/>
    </row>
    <row r="198" spans="3:14" ht="12.75">
      <c r="C198" s="12"/>
      <c r="D198" s="12"/>
      <c r="E198" s="12"/>
      <c r="F198" s="12"/>
      <c r="G198" s="12"/>
      <c r="H198" s="12"/>
      <c r="I198" s="12"/>
      <c r="J198" s="12"/>
      <c r="K198" s="12"/>
      <c r="L198" s="12"/>
      <c r="M198" s="12"/>
      <c r="N198" s="12"/>
    </row>
    <row r="199" spans="3:14" ht="12.75">
      <c r="C199" s="12"/>
      <c r="D199" s="12"/>
      <c r="E199" s="12"/>
      <c r="F199" s="12"/>
      <c r="G199" s="12"/>
      <c r="H199" s="12"/>
      <c r="I199" s="12"/>
      <c r="J199" s="12"/>
      <c r="K199" s="12"/>
      <c r="L199" s="12"/>
      <c r="M199" s="12"/>
      <c r="N199" s="12"/>
    </row>
    <row r="200" spans="3:14" ht="12.75">
      <c r="C200" s="12"/>
      <c r="D200" s="12"/>
      <c r="E200" s="12"/>
      <c r="F200" s="12"/>
      <c r="G200" s="12"/>
      <c r="H200" s="12"/>
      <c r="I200" s="12"/>
      <c r="J200" s="12"/>
      <c r="K200" s="12"/>
      <c r="L200" s="12"/>
      <c r="M200" s="12"/>
      <c r="N200" s="12"/>
    </row>
    <row r="201" spans="3:14" ht="12.75">
      <c r="C201" s="12"/>
      <c r="D201" s="12"/>
      <c r="E201" s="12"/>
      <c r="F201" s="12"/>
      <c r="G201" s="12"/>
      <c r="H201" s="12"/>
      <c r="I201" s="12"/>
      <c r="J201" s="12"/>
      <c r="K201" s="12"/>
      <c r="L201" s="12"/>
      <c r="M201" s="12"/>
      <c r="N201" s="12"/>
    </row>
    <row r="202" spans="3:14" ht="12.75">
      <c r="C202" s="12"/>
      <c r="D202" s="12"/>
      <c r="E202" s="12"/>
      <c r="F202" s="12"/>
      <c r="G202" s="12"/>
      <c r="H202" s="12"/>
      <c r="I202" s="12"/>
      <c r="J202" s="12"/>
      <c r="K202" s="12"/>
      <c r="L202" s="12"/>
      <c r="M202" s="12"/>
      <c r="N202" s="12"/>
    </row>
    <row r="203" spans="3:14" ht="12.75">
      <c r="C203" s="12"/>
      <c r="D203" s="12"/>
      <c r="E203" s="12"/>
      <c r="F203" s="12"/>
      <c r="G203" s="12"/>
      <c r="H203" s="12"/>
      <c r="I203" s="12"/>
      <c r="J203" s="12"/>
      <c r="K203" s="12"/>
      <c r="L203" s="12"/>
      <c r="M203" s="12"/>
      <c r="N203" s="12"/>
    </row>
    <row r="204" spans="3:14" ht="12.75">
      <c r="C204" s="12"/>
      <c r="D204" s="12"/>
      <c r="E204" s="12"/>
      <c r="F204" s="12"/>
      <c r="G204" s="12"/>
      <c r="H204" s="12"/>
      <c r="I204" s="12"/>
      <c r="J204" s="12"/>
      <c r="K204" s="12"/>
      <c r="L204" s="12"/>
      <c r="M204" s="12"/>
      <c r="N204" s="12"/>
    </row>
    <row r="205" spans="3:14" ht="12.75">
      <c r="C205" s="12"/>
      <c r="D205" s="12"/>
      <c r="E205" s="12"/>
      <c r="F205" s="12"/>
      <c r="G205" s="12"/>
      <c r="H205" s="12"/>
      <c r="I205" s="12"/>
      <c r="J205" s="12"/>
      <c r="K205" s="12"/>
      <c r="L205" s="12"/>
      <c r="M205" s="12"/>
      <c r="N205" s="12"/>
    </row>
    <row r="206" spans="3:14" ht="12.75">
      <c r="C206" s="12"/>
      <c r="D206" s="12"/>
      <c r="E206" s="12"/>
      <c r="F206" s="12"/>
      <c r="G206" s="12"/>
      <c r="H206" s="12"/>
      <c r="I206" s="12"/>
      <c r="J206" s="12"/>
      <c r="K206" s="12"/>
      <c r="L206" s="12"/>
      <c r="M206" s="12"/>
      <c r="N206" s="12"/>
    </row>
    <row r="207" spans="3:14" ht="12.75">
      <c r="C207" s="12"/>
      <c r="D207" s="12"/>
      <c r="E207" s="12"/>
      <c r="F207" s="12"/>
      <c r="G207" s="12"/>
      <c r="H207" s="12"/>
      <c r="I207" s="12"/>
      <c r="J207" s="12"/>
      <c r="K207" s="12"/>
      <c r="L207" s="12"/>
      <c r="M207" s="12"/>
      <c r="N207" s="12"/>
    </row>
    <row r="208" spans="3:14" ht="12.75">
      <c r="C208" s="12"/>
      <c r="D208" s="12"/>
      <c r="E208" s="12"/>
      <c r="F208" s="12"/>
      <c r="G208" s="12"/>
      <c r="H208" s="12"/>
      <c r="I208" s="12"/>
      <c r="J208" s="12"/>
      <c r="K208" s="12"/>
      <c r="L208" s="12"/>
      <c r="M208" s="12"/>
      <c r="N208" s="12"/>
    </row>
    <row r="209" spans="3:14" ht="12.75">
      <c r="C209" s="12"/>
      <c r="D209" s="12"/>
      <c r="E209" s="12"/>
      <c r="F209" s="12"/>
      <c r="G209" s="12"/>
      <c r="H209" s="12"/>
      <c r="I209" s="12"/>
      <c r="J209" s="12"/>
      <c r="K209" s="12"/>
      <c r="L209" s="12"/>
      <c r="M209" s="12"/>
      <c r="N209" s="12"/>
    </row>
    <row r="210" spans="3:14" ht="12.75">
      <c r="C210" s="12"/>
      <c r="D210" s="12"/>
      <c r="E210" s="12"/>
      <c r="F210" s="12"/>
      <c r="G210" s="12"/>
      <c r="H210" s="12"/>
      <c r="I210" s="12"/>
      <c r="J210" s="12"/>
      <c r="K210" s="12"/>
      <c r="L210" s="12"/>
      <c r="M210" s="12"/>
      <c r="N210" s="12"/>
    </row>
    <row r="211" spans="3:14" ht="12.75">
      <c r="C211" s="12"/>
      <c r="D211" s="12"/>
      <c r="E211" s="12"/>
      <c r="F211" s="12"/>
      <c r="G211" s="12"/>
      <c r="H211" s="12"/>
      <c r="I211" s="12"/>
      <c r="J211" s="12"/>
      <c r="K211" s="12"/>
      <c r="L211" s="12"/>
      <c r="M211" s="12"/>
      <c r="N211" s="12"/>
    </row>
    <row r="212" spans="3:14" ht="12.75">
      <c r="C212" s="12"/>
      <c r="D212" s="12"/>
      <c r="E212" s="12"/>
      <c r="F212" s="12"/>
      <c r="G212" s="12"/>
      <c r="H212" s="12"/>
      <c r="I212" s="12"/>
      <c r="J212" s="12"/>
      <c r="K212" s="12"/>
      <c r="L212" s="12"/>
      <c r="M212" s="12"/>
      <c r="N212" s="12"/>
    </row>
    <row r="213" spans="3:14" ht="12.75">
      <c r="C213" s="12"/>
      <c r="D213" s="12"/>
      <c r="E213" s="12"/>
      <c r="F213" s="12"/>
      <c r="G213" s="12"/>
      <c r="H213" s="12"/>
      <c r="I213" s="12"/>
      <c r="J213" s="12"/>
      <c r="K213" s="12"/>
      <c r="L213" s="12"/>
      <c r="M213" s="12"/>
      <c r="N213" s="12"/>
    </row>
    <row r="214" spans="3:14" ht="12.75">
      <c r="C214" s="12"/>
      <c r="D214" s="12"/>
      <c r="E214" s="12"/>
      <c r="F214" s="12"/>
      <c r="G214" s="12"/>
      <c r="H214" s="12"/>
      <c r="I214" s="12"/>
      <c r="J214" s="12"/>
      <c r="K214" s="12"/>
      <c r="L214" s="12"/>
      <c r="M214" s="12"/>
      <c r="N214" s="12"/>
    </row>
    <row r="215" spans="3:14" ht="12.75">
      <c r="C215" s="12"/>
      <c r="D215" s="12"/>
      <c r="E215" s="12"/>
      <c r="F215" s="12"/>
      <c r="G215" s="12"/>
      <c r="H215" s="12"/>
      <c r="I215" s="12"/>
      <c r="J215" s="12"/>
      <c r="K215" s="12"/>
      <c r="L215" s="12"/>
      <c r="M215" s="12"/>
      <c r="N215" s="12"/>
    </row>
    <row r="216" spans="3:14" ht="12.75">
      <c r="C216" s="12"/>
      <c r="D216" s="12"/>
      <c r="E216" s="12"/>
      <c r="F216" s="12"/>
      <c r="G216" s="12"/>
      <c r="H216" s="12"/>
      <c r="I216" s="12"/>
      <c r="J216" s="12"/>
      <c r="K216" s="12"/>
      <c r="L216" s="12"/>
      <c r="M216" s="12"/>
      <c r="N216" s="12"/>
    </row>
    <row r="217" spans="3:14" ht="12.75">
      <c r="C217" s="12"/>
      <c r="D217" s="12"/>
      <c r="E217" s="12"/>
      <c r="F217" s="12"/>
      <c r="G217" s="12"/>
      <c r="H217" s="12"/>
      <c r="I217" s="12"/>
      <c r="J217" s="12"/>
      <c r="K217" s="12"/>
      <c r="L217" s="12"/>
      <c r="M217" s="12"/>
      <c r="N217" s="12"/>
    </row>
    <row r="218" spans="3:14" ht="12.75">
      <c r="C218" s="12"/>
      <c r="D218" s="12"/>
      <c r="E218" s="12"/>
      <c r="F218" s="12"/>
      <c r="G218" s="12"/>
      <c r="H218" s="12"/>
      <c r="I218" s="12"/>
      <c r="J218" s="12"/>
      <c r="K218" s="12"/>
      <c r="L218" s="12"/>
      <c r="M218" s="12"/>
      <c r="N218" s="12"/>
    </row>
    <row r="219" spans="3:14" ht="12.75">
      <c r="C219" s="12"/>
      <c r="D219" s="12"/>
      <c r="E219" s="12"/>
      <c r="F219" s="12"/>
      <c r="G219" s="12"/>
      <c r="H219" s="12"/>
      <c r="I219" s="12"/>
      <c r="J219" s="12"/>
      <c r="K219" s="12"/>
      <c r="L219" s="12"/>
      <c r="M219" s="12"/>
      <c r="N219" s="12"/>
    </row>
    <row r="220" spans="3:14" ht="12.75">
      <c r="C220" s="12"/>
      <c r="D220" s="12"/>
      <c r="E220" s="12"/>
      <c r="F220" s="12"/>
      <c r="G220" s="12"/>
      <c r="H220" s="12"/>
      <c r="I220" s="12"/>
      <c r="J220" s="12"/>
      <c r="K220" s="12"/>
      <c r="L220" s="12"/>
      <c r="M220" s="12"/>
      <c r="N220" s="12"/>
    </row>
    <row r="221" spans="3:14" ht="12.75">
      <c r="C221" s="12"/>
      <c r="D221" s="12"/>
      <c r="E221" s="12"/>
      <c r="F221" s="12"/>
      <c r="G221" s="12"/>
      <c r="H221" s="12"/>
      <c r="I221" s="12"/>
      <c r="J221" s="12"/>
      <c r="K221" s="12"/>
      <c r="L221" s="12"/>
      <c r="M221" s="12"/>
      <c r="N221" s="12"/>
    </row>
    <row r="222" spans="3:14" ht="12.75">
      <c r="C222" s="12"/>
      <c r="D222" s="12"/>
      <c r="E222" s="12"/>
      <c r="F222" s="12"/>
      <c r="G222" s="12"/>
      <c r="H222" s="12"/>
      <c r="I222" s="12"/>
      <c r="J222" s="12"/>
      <c r="K222" s="12"/>
      <c r="L222" s="12"/>
      <c r="M222" s="12"/>
      <c r="N222" s="12"/>
    </row>
    <row r="223" spans="3:14" ht="12.75">
      <c r="C223" s="12"/>
      <c r="D223" s="12"/>
      <c r="E223" s="12"/>
      <c r="F223" s="12"/>
      <c r="G223" s="12"/>
      <c r="H223" s="12"/>
      <c r="I223" s="12"/>
      <c r="J223" s="12"/>
      <c r="K223" s="12"/>
      <c r="L223" s="12"/>
      <c r="M223" s="12"/>
      <c r="N223" s="12"/>
    </row>
    <row r="224" spans="3:14" ht="12.75">
      <c r="C224" s="12"/>
      <c r="D224" s="12"/>
      <c r="E224" s="12"/>
      <c r="F224" s="12"/>
      <c r="G224" s="12"/>
      <c r="H224" s="12"/>
      <c r="I224" s="12"/>
      <c r="J224" s="12"/>
      <c r="K224" s="12"/>
      <c r="L224" s="12"/>
      <c r="M224" s="12"/>
      <c r="N224" s="12"/>
    </row>
    <row r="225" ht="12.75">
      <c r="N225" s="12"/>
    </row>
    <row r="226" ht="12.75">
      <c r="N226" s="12"/>
    </row>
    <row r="227" ht="12.75">
      <c r="N227" s="12"/>
    </row>
    <row r="228" ht="12.75">
      <c r="N228" s="12"/>
    </row>
    <row r="229" ht="12.75">
      <c r="N229" s="12"/>
    </row>
    <row r="230" ht="12.75">
      <c r="N230" s="12"/>
    </row>
    <row r="231" ht="12.75">
      <c r="N231" s="12"/>
    </row>
    <row r="232" ht="12.75">
      <c r="N232" s="12"/>
    </row>
    <row r="233" ht="12.75">
      <c r="N233" s="12"/>
    </row>
    <row r="234" ht="12.75">
      <c r="N234" s="12"/>
    </row>
    <row r="235" ht="12.75">
      <c r="N235" s="12"/>
    </row>
    <row r="236" ht="12.75">
      <c r="N236" s="12"/>
    </row>
  </sheetData>
  <mergeCells count="9">
    <mergeCell ref="B2:L3"/>
    <mergeCell ref="A18:M19"/>
    <mergeCell ref="J7:L7"/>
    <mergeCell ref="A5:M5"/>
    <mergeCell ref="M7:M8"/>
    <mergeCell ref="B7:B8"/>
    <mergeCell ref="C7:D8"/>
    <mergeCell ref="E7:F8"/>
    <mergeCell ref="G7:I7"/>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2:T211"/>
  <sheetViews>
    <sheetView workbookViewId="0" topLeftCell="A1">
      <pane xSplit="1" ySplit="7" topLeftCell="B8" activePane="bottomRight" state="frozen"/>
      <selection pane="topLeft" activeCell="A1" sqref="A1"/>
      <selection pane="topRight" activeCell="B1" sqref="B1"/>
      <selection pane="bottomLeft" activeCell="A9" sqref="A9"/>
      <selection pane="bottomRight" activeCell="A4" sqref="A4:Q18"/>
    </sheetView>
  </sheetViews>
  <sheetFormatPr defaultColWidth="11.421875" defaultRowHeight="12.75"/>
  <cols>
    <col min="1" max="1" width="10.7109375" style="1" customWidth="1"/>
    <col min="2" max="2" width="12.7109375" style="1" customWidth="1"/>
    <col min="3" max="6" width="6.7109375" style="1" customWidth="1"/>
    <col min="7" max="7" width="12.7109375" style="1" customWidth="1"/>
    <col min="8" max="15" width="6.7109375" style="1" customWidth="1"/>
    <col min="16" max="16" width="11.7109375" style="1" customWidth="1"/>
    <col min="17" max="17" width="8.7109375" style="1" customWidth="1"/>
    <col min="18" max="20" width="7.7109375" style="1" customWidth="1"/>
    <col min="21" max="16384" width="11.421875" style="1" customWidth="1"/>
  </cols>
  <sheetData>
    <row r="2" spans="2:17" ht="12.75">
      <c r="B2" s="2"/>
      <c r="C2" s="2"/>
      <c r="D2" s="2"/>
      <c r="E2" s="2"/>
      <c r="F2" s="2"/>
      <c r="G2" s="2"/>
      <c r="H2" s="2"/>
      <c r="I2" s="2"/>
      <c r="J2" s="2"/>
      <c r="K2" s="2"/>
      <c r="L2" s="2"/>
      <c r="M2" s="2"/>
      <c r="N2" s="2"/>
      <c r="O2" s="2"/>
      <c r="P2" s="2"/>
      <c r="Q2" s="2"/>
    </row>
    <row r="3" ht="13.5" thickBot="1"/>
    <row r="4" spans="1:17" ht="19.5" customHeight="1" thickTop="1">
      <c r="A4" s="628" t="s">
        <v>15</v>
      </c>
      <c r="B4" s="629"/>
      <c r="C4" s="629"/>
      <c r="D4" s="629"/>
      <c r="E4" s="629"/>
      <c r="F4" s="629"/>
      <c r="G4" s="629"/>
      <c r="H4" s="629"/>
      <c r="I4" s="629"/>
      <c r="J4" s="629"/>
      <c r="K4" s="629"/>
      <c r="L4" s="629"/>
      <c r="M4" s="629"/>
      <c r="N4" s="629"/>
      <c r="O4" s="629"/>
      <c r="P4" s="629"/>
      <c r="Q4" s="630"/>
    </row>
    <row r="5" spans="1:17" ht="19.5" customHeight="1" thickBot="1">
      <c r="A5" s="29"/>
      <c r="B5" s="30"/>
      <c r="C5" s="30"/>
      <c r="D5" s="30"/>
      <c r="E5" s="30"/>
      <c r="F5" s="30"/>
      <c r="G5" s="30"/>
      <c r="H5" s="30"/>
      <c r="I5" s="30"/>
      <c r="J5" s="30"/>
      <c r="K5" s="30"/>
      <c r="L5" s="30"/>
      <c r="M5" s="30"/>
      <c r="N5" s="30"/>
      <c r="O5" s="30"/>
      <c r="P5" s="30"/>
      <c r="Q5" s="32"/>
    </row>
    <row r="6" spans="1:17" ht="49.5" customHeight="1" thickTop="1">
      <c r="A6" s="3"/>
      <c r="B6" s="691" t="s">
        <v>222</v>
      </c>
      <c r="C6" s="692" t="s">
        <v>221</v>
      </c>
      <c r="D6" s="684"/>
      <c r="E6" s="692" t="s">
        <v>227</v>
      </c>
      <c r="F6" s="684"/>
      <c r="G6" s="691" t="s">
        <v>223</v>
      </c>
      <c r="H6" s="692" t="s">
        <v>224</v>
      </c>
      <c r="I6" s="684"/>
      <c r="J6" s="692" t="s">
        <v>218</v>
      </c>
      <c r="K6" s="684"/>
      <c r="L6" s="692" t="s">
        <v>219</v>
      </c>
      <c r="M6" s="684"/>
      <c r="N6" s="692" t="s">
        <v>220</v>
      </c>
      <c r="O6" s="684"/>
      <c r="P6" s="753" t="s">
        <v>228</v>
      </c>
      <c r="Q6" s="749" t="s">
        <v>243</v>
      </c>
    </row>
    <row r="7" spans="1:17" ht="19.5" customHeight="1">
      <c r="A7" s="18" t="s">
        <v>379</v>
      </c>
      <c r="B7" s="752"/>
      <c r="C7" s="682"/>
      <c r="D7" s="682"/>
      <c r="E7" s="682"/>
      <c r="F7" s="682"/>
      <c r="G7" s="752"/>
      <c r="H7" s="682"/>
      <c r="I7" s="682"/>
      <c r="J7" s="682"/>
      <c r="K7" s="682"/>
      <c r="L7" s="682"/>
      <c r="M7" s="682"/>
      <c r="N7" s="682"/>
      <c r="O7" s="682"/>
      <c r="P7" s="701"/>
      <c r="Q7" s="721"/>
    </row>
    <row r="8" spans="1:20" ht="19.5" customHeight="1">
      <c r="A8" s="9">
        <v>2005</v>
      </c>
      <c r="B8" s="60">
        <f aca="true" t="shared" si="0" ref="B8:B13">G8+C8+E8</f>
        <v>1166.1598299753414</v>
      </c>
      <c r="C8" s="6">
        <f>'CN19'!H8*('CN2'!E7+'CN2'!G7+'CN2'!H7)</f>
        <v>52.7326797544314</v>
      </c>
      <c r="D8" s="88">
        <f aca="true" t="shared" si="1" ref="D8:D15">C8/$G8</f>
        <v>0.05149806514074712</v>
      </c>
      <c r="E8" s="59">
        <f>'CN19'!$G8*((1-'CN21a'!$U7)*'CN21b'!P8-'CN21b'!P8*('CN13'!K7-'CN13'!L7)/('CN21b'!P8+'CN22a'!R7+'CN23a'!L8))</f>
        <v>89.4531502209098</v>
      </c>
      <c r="F8" s="88">
        <f aca="true" t="shared" si="2" ref="F8:F13">E8/B8</f>
        <v>0.07670745289074252</v>
      </c>
      <c r="G8" s="205">
        <f>'CN2'!E7+'CN2'!G7+'CN2'!H7+'CN2'!I7+'CN2'!K7+'CN8'!H9</f>
        <v>1023.9740000000003</v>
      </c>
      <c r="H8" s="6">
        <f>'CN10'!B9+'CN8'!H9</f>
        <v>332.715</v>
      </c>
      <c r="I8" s="88">
        <f aca="true" t="shared" si="3" ref="I8:I15">H8/$G8</f>
        <v>0.3249252422424787</v>
      </c>
      <c r="J8" s="6">
        <f>'CN9'!$G9*'[1]CSG1'!$U8</f>
        <v>60.359583042534574</v>
      </c>
      <c r="K8" s="88">
        <f aca="true" t="shared" si="4" ref="K8:K15">J8/$G8</f>
        <v>0.05894640200096346</v>
      </c>
      <c r="L8" s="6">
        <f>('CN9'!$E9+'CN9'!$AA9)*('[1]IRPP1'!$C7+'[1]IRPP1'!$D7)/'[1]IRPP1'!$B7</f>
        <v>34.47994395936093</v>
      </c>
      <c r="M8" s="88">
        <f aca="true" t="shared" si="5" ref="M8:M15">L8/$G8</f>
        <v>0.03367267524308325</v>
      </c>
      <c r="N8" s="6">
        <f>'CN9'!$J9*('[1]IRPP1'!$C7+'[1]IRPP1'!$D7)/'[1]IRPP1'!$B7</f>
        <v>8.654666010843846</v>
      </c>
      <c r="O8" s="88">
        <f aca="true" t="shared" si="6" ref="O8:O13">N8/G8</f>
        <v>0.008452036878713565</v>
      </c>
      <c r="P8" s="183">
        <f aca="true" t="shared" si="7" ref="P8:P13">G8-H8-J8-L8-N8</f>
        <v>587.7648069872608</v>
      </c>
      <c r="Q8" s="349">
        <f aca="true" t="shared" si="8" ref="Q8:Q13">1-P8/B8</f>
        <v>0.4959826330155025</v>
      </c>
      <c r="R8" s="27"/>
      <c r="S8" s="27"/>
      <c r="T8" s="326"/>
    </row>
    <row r="9" spans="1:20" ht="19.5" customHeight="1">
      <c r="A9" s="9">
        <f>A8+1</f>
        <v>2006</v>
      </c>
      <c r="B9" s="60">
        <f t="shared" si="0"/>
        <v>1213.9940741859577</v>
      </c>
      <c r="C9" s="6">
        <f>'CN19'!H9*('CN2'!E8+'CN2'!G8+'CN2'!H8)</f>
        <v>54.1857171152861</v>
      </c>
      <c r="D9" s="88">
        <f t="shared" si="1"/>
        <v>0.05075598830098252</v>
      </c>
      <c r="E9" s="59">
        <f>'CN19'!$G9*((1-'CN21a'!$U8)*'CN21b'!P9-'CN21b'!P9*('CN13'!K8-'CN13'!L8)/('CN21b'!P9+'CN22a'!R8+'CN23a'!L9))</f>
        <v>92.23546707067148</v>
      </c>
      <c r="F9" s="88">
        <f t="shared" si="2"/>
        <v>0.07597686762393784</v>
      </c>
      <c r="G9" s="205">
        <f>'CN2'!E8+'CN2'!G8+'CN2'!H8+'CN2'!I8+'CN2'!K8+'CN8'!H10</f>
        <v>1067.5728900000001</v>
      </c>
      <c r="H9" s="6">
        <f>'CN10'!B10+'CN8'!H10</f>
        <v>349.68</v>
      </c>
      <c r="I9" s="88">
        <f t="shared" si="3"/>
        <v>0.3275467214233962</v>
      </c>
      <c r="J9" s="6">
        <f>'CN9'!$G10*'[1]CSG1'!$U9</f>
        <v>58.32344055513106</v>
      </c>
      <c r="K9" s="88">
        <f t="shared" si="4"/>
        <v>0.0546318111872727</v>
      </c>
      <c r="L9" s="6">
        <f>('CN9'!$E10+'CN9'!$AA10)*('[1]IRPP1'!$C8+'[1]IRPP1'!$D8)/'[1]IRPP1'!$B8</f>
        <v>36.65122010192652</v>
      </c>
      <c r="M9" s="88">
        <f t="shared" si="5"/>
        <v>0.03433135146577815</v>
      </c>
      <c r="N9" s="6">
        <f>'CN9'!$J10*('[1]IRPP1'!$C8+'[1]IRPP1'!$D8)/'[1]IRPP1'!$B8</f>
        <v>9.115343013838846</v>
      </c>
      <c r="O9" s="88">
        <f t="shared" si="6"/>
        <v>0.008538380001237054</v>
      </c>
      <c r="P9" s="183">
        <f t="shared" si="7"/>
        <v>613.8028863291038</v>
      </c>
      <c r="Q9" s="349">
        <f t="shared" si="8"/>
        <v>0.4943938365261885</v>
      </c>
      <c r="R9" s="27"/>
      <c r="S9" s="27"/>
      <c r="T9" s="326"/>
    </row>
    <row r="10" spans="1:20" ht="19.5" customHeight="1">
      <c r="A10" s="9">
        <f>A9+1</f>
        <v>2007</v>
      </c>
      <c r="B10" s="60">
        <f t="shared" si="0"/>
        <v>1262.532862535039</v>
      </c>
      <c r="C10" s="6">
        <f>'CN19'!H10*('CN2'!E9+'CN2'!G9+'CN2'!H9)</f>
        <v>55.94536977677886</v>
      </c>
      <c r="D10" s="88">
        <f t="shared" si="1"/>
        <v>0.05035178948310115</v>
      </c>
      <c r="E10" s="59">
        <f>'CN19'!$G10*((1-'CN21a'!$U9)*'CN21b'!P10-'CN21b'!P10*('CN13'!K9-'CN13'!L9)/('CN21b'!P10+'CN22a'!R9+'CN23a'!L10))</f>
        <v>95.49749275825997</v>
      </c>
      <c r="F10" s="88">
        <f t="shared" si="2"/>
        <v>0.07563960954371565</v>
      </c>
      <c r="G10" s="205">
        <f>'CN2'!E9+'CN2'!G9+'CN2'!H9+'CN2'!I9+'CN2'!K9+'CN8'!H11</f>
        <v>1111.0900000000001</v>
      </c>
      <c r="H10" s="6">
        <f>'CN10'!B11+'CN8'!H11</f>
        <v>362.70799999999997</v>
      </c>
      <c r="I10" s="88">
        <f t="shared" si="3"/>
        <v>0.326443402424646</v>
      </c>
      <c r="J10" s="6">
        <f>'CN9'!$G11*'[1]CSG1'!$U10</f>
        <v>60.30208183525211</v>
      </c>
      <c r="K10" s="88">
        <f t="shared" si="4"/>
        <v>0.054272904836918795</v>
      </c>
      <c r="L10" s="6">
        <f>('CN9'!$E11+'CN9'!$AA11)*('[1]IRPP1'!$C9+'[1]IRPP1'!$D9)/'[1]IRPP1'!$B9</f>
        <v>34.21102243635295</v>
      </c>
      <c r="M10" s="88">
        <f t="shared" si="5"/>
        <v>0.030790505212316684</v>
      </c>
      <c r="N10" s="6">
        <f>'CN9'!$J11*('[1]IRPP1'!$C9+'[1]IRPP1'!$D9)/'[1]IRPP1'!$B9</f>
        <v>9.527211603244623</v>
      </c>
      <c r="O10" s="88">
        <f t="shared" si="6"/>
        <v>0.008574653361334025</v>
      </c>
      <c r="P10" s="183">
        <f t="shared" si="7"/>
        <v>644.3416841251504</v>
      </c>
      <c r="Q10" s="349">
        <f t="shared" si="8"/>
        <v>0.489643633646591</v>
      </c>
      <c r="R10" s="27"/>
      <c r="S10" s="27"/>
      <c r="T10" s="326"/>
    </row>
    <row r="11" spans="1:20" ht="19.5" customHeight="1">
      <c r="A11" s="9">
        <v>2008</v>
      </c>
      <c r="B11" s="60">
        <f t="shared" si="0"/>
        <v>1297.3834481428214</v>
      </c>
      <c r="C11" s="6">
        <f>'CN19'!H11*('CN2'!E10+'CN2'!G10+'CN2'!H10)</f>
        <v>56.40607901255141</v>
      </c>
      <c r="D11" s="88">
        <f t="shared" si="1"/>
        <v>0.0492839990288878</v>
      </c>
      <c r="E11" s="59">
        <f>'CN19'!$G11*((1-'CN21a'!$U10)*'CN21b'!P11-'CN21b'!P11*('CN13'!K10-'CN13'!L10)/('CN21b'!P11+'CN22a'!R10+'CN23a'!L11))</f>
        <v>96.4663691302698</v>
      </c>
      <c r="F11" s="88">
        <f t="shared" si="2"/>
        <v>0.07435455513815864</v>
      </c>
      <c r="G11" s="205">
        <f>'CN2'!E10+'CN2'!G10+'CN2'!H10+'CN2'!I10+'CN2'!K10+'CN8'!H12</f>
        <v>1144.5110000000002</v>
      </c>
      <c r="H11" s="6">
        <f>'CN10'!B12+'CN8'!H12</f>
        <v>374.224</v>
      </c>
      <c r="I11" s="88">
        <f t="shared" si="3"/>
        <v>0.32697282944419054</v>
      </c>
      <c r="J11" s="6">
        <f>'CN9'!$G12*'[1]CSG1'!$U11</f>
        <v>62.584793844495785</v>
      </c>
      <c r="K11" s="88">
        <f t="shared" si="4"/>
        <v>0.05468256211123858</v>
      </c>
      <c r="L11" s="6">
        <f>('CN9'!$E12+'CN9'!$AA12)*('[1]IRPP1'!$C10+'[1]IRPP1'!$D10)/'[1]IRPP1'!$B10</f>
        <v>36.90760374233712</v>
      </c>
      <c r="M11" s="88">
        <f t="shared" si="5"/>
        <v>0.03224748712973236</v>
      </c>
      <c r="N11" s="6">
        <f>'CN9'!$J12*('[1]IRPP1'!$C10+'[1]IRPP1'!$D10)/'[1]IRPP1'!$B10</f>
        <v>9.959142540080826</v>
      </c>
      <c r="O11" s="88">
        <f t="shared" si="6"/>
        <v>0.008701657336697354</v>
      </c>
      <c r="P11" s="183">
        <f t="shared" si="7"/>
        <v>660.8354598730865</v>
      </c>
      <c r="Q11" s="349">
        <f t="shared" si="8"/>
        <v>0.4906398252428307</v>
      </c>
      <c r="R11" s="27"/>
      <c r="S11" s="27"/>
      <c r="T11" s="326"/>
    </row>
    <row r="12" spans="1:20" ht="19.5" customHeight="1">
      <c r="A12" s="9">
        <v>2009</v>
      </c>
      <c r="B12" s="60">
        <f t="shared" si="0"/>
        <v>1285.1654029647825</v>
      </c>
      <c r="C12" s="6">
        <f>'CN19'!H12*('CN2'!E11+'CN2'!G11+'CN2'!H11)</f>
        <v>54.07831510848122</v>
      </c>
      <c r="D12" s="88">
        <f t="shared" si="1"/>
        <v>0.04734574952589847</v>
      </c>
      <c r="E12" s="59">
        <f>'CN19'!$G12*((1-'CN21a'!$U11)*'CN21b'!P12-'CN21b'!P12*('CN13'!K11-'CN13'!L11)/('CN21b'!P12+'CN22a'!R11+'CN23a'!L12))</f>
        <v>88.88708785630145</v>
      </c>
      <c r="F12" s="88">
        <f t="shared" si="2"/>
        <v>0.06916392835602751</v>
      </c>
      <c r="G12" s="205">
        <f>'CN2'!E11+'CN2'!G11+'CN2'!H11+'CN2'!I11+'CN2'!K11+'CN8'!H13</f>
        <v>1142.1999999999998</v>
      </c>
      <c r="H12" s="6">
        <f>'CN10'!B13+'CN8'!H13</f>
        <v>377.492</v>
      </c>
      <c r="I12" s="88">
        <f t="shared" si="3"/>
        <v>0.3304955349325863</v>
      </c>
      <c r="J12" s="6">
        <f>'CN9'!$G13*'[1]CSG1'!$U12</f>
        <v>62.92197545722039</v>
      </c>
      <c r="K12" s="88">
        <f t="shared" si="4"/>
        <v>0.05508840435757346</v>
      </c>
      <c r="L12" s="6">
        <f>('CN9'!$E13+'CN9'!$AA13)*('[1]IRPP1'!$C11+'[1]IRPP1'!$D11)/'[1]IRPP1'!$B11</f>
        <v>32.71395852034152</v>
      </c>
      <c r="M12" s="88">
        <f t="shared" si="5"/>
        <v>0.028641182385170307</v>
      </c>
      <c r="N12" s="6">
        <f>'CN9'!$J13*('[1]IRPP1'!$C11+'[1]IRPP1'!$D11)/'[1]IRPP1'!$B11</f>
        <v>10.531951240073512</v>
      </c>
      <c r="O12" s="88">
        <f t="shared" si="6"/>
        <v>0.00922075927164552</v>
      </c>
      <c r="P12" s="183">
        <f t="shared" si="7"/>
        <v>658.5401147823644</v>
      </c>
      <c r="Q12" s="349">
        <f t="shared" si="8"/>
        <v>0.48758337777910876</v>
      </c>
      <c r="R12" s="27"/>
      <c r="S12" s="27"/>
      <c r="T12" s="326"/>
    </row>
    <row r="13" spans="1:20" ht="19.5" customHeight="1" thickBot="1">
      <c r="A13" s="10">
        <v>2010</v>
      </c>
      <c r="B13" s="85">
        <f t="shared" si="0"/>
        <v>1301.756981627209</v>
      </c>
      <c r="C13" s="261">
        <f>'CN19'!H13*('CN2'!E12+'CN2'!G12+'CN2'!H12)</f>
        <v>53.69417728280714</v>
      </c>
      <c r="D13" s="90">
        <f t="shared" si="1"/>
        <v>0.04632422830332331</v>
      </c>
      <c r="E13" s="87">
        <f>'CN19'!$G13*((1-'CN21a'!$U12)*'CN21b'!P13-'CN21b'!P13*('CN13'!K12-'CN13'!L12)/('CN21b'!P13+'CN22a'!R12+'CN23a'!L13))</f>
        <v>88.967893335272</v>
      </c>
      <c r="F13" s="90">
        <f t="shared" si="2"/>
        <v>0.06834447181075323</v>
      </c>
      <c r="G13" s="85">
        <f>'CN2'!E12+'CN2'!G12+'CN2'!H12+'CN2'!I12+'CN2'!K12+'CN8'!H14</f>
        <v>1159.0949110091296</v>
      </c>
      <c r="H13" s="261">
        <f>'CN10'!B14+'CN8'!H14</f>
        <v>382.8627410091298</v>
      </c>
      <c r="I13" s="90">
        <f t="shared" si="3"/>
        <v>0.3303118125812513</v>
      </c>
      <c r="J13" s="261">
        <f>'CN9'!$G14*'[1]CSG1'!$U13</f>
        <v>63.829333333333345</v>
      </c>
      <c r="K13" s="90">
        <f t="shared" si="4"/>
        <v>0.055068254313844184</v>
      </c>
      <c r="L13" s="261">
        <f>('CN9'!$E14+'CN9'!$AA14)*('[1]IRPP1'!$C12+'[1]IRPP1'!$D12)/'[1]IRPP1'!$B12</f>
        <v>33.59478544624653</v>
      </c>
      <c r="M13" s="90">
        <f t="shared" si="5"/>
        <v>0.02898363639350145</v>
      </c>
      <c r="N13" s="261">
        <f>'CN9'!$J14*('[1]IRPP1'!$C12+'[1]IRPP1'!$D12)/'[1]IRPP1'!$B12</f>
        <v>10.692417264628904</v>
      </c>
      <c r="O13" s="90">
        <f t="shared" si="6"/>
        <v>0.009224798731382476</v>
      </c>
      <c r="P13" s="257">
        <f t="shared" si="7"/>
        <v>668.1156339557909</v>
      </c>
      <c r="Q13" s="350">
        <f t="shared" si="8"/>
        <v>0.48675855525611245</v>
      </c>
      <c r="R13" s="8"/>
      <c r="S13" s="27"/>
      <c r="T13" s="326"/>
    </row>
    <row r="14" spans="1:20" ht="19.5" customHeight="1" thickTop="1">
      <c r="A14" s="396">
        <v>2011</v>
      </c>
      <c r="B14" s="488">
        <f>G14+C14+E14</f>
        <v>1327.6362140596611</v>
      </c>
      <c r="C14" s="534">
        <f>'CN19'!H14*('CN2'!E13+'CN2'!G13+'CN2'!H13)</f>
        <v>55.17104696275315</v>
      </c>
      <c r="D14" s="494">
        <f t="shared" si="1"/>
        <v>0.04673115052086053</v>
      </c>
      <c r="E14" s="487">
        <f>'CN19'!$G14*((1-'CN21a'!$U13)*'CN21b'!P14-'CN21b'!P14*('CN13'!K13-'CN13'!L13)/('CN21b'!P14+'CN22a'!R13+'CN23a'!L14))</f>
        <v>91.85980326951622</v>
      </c>
      <c r="F14" s="494">
        <f>E14/B14</f>
        <v>0.06919049231764043</v>
      </c>
      <c r="G14" s="488">
        <f>'CN2'!E13+'CN2'!G13+'CN2'!H13+'CN2'!I13+'CN2'!K13+'CN8'!H15</f>
        <v>1180.6053638273918</v>
      </c>
      <c r="H14" s="534">
        <f>'CN10'!B15+'CN8'!H15</f>
        <v>390.29166566739167</v>
      </c>
      <c r="I14" s="494">
        <f t="shared" si="3"/>
        <v>0.3305860515507988</v>
      </c>
      <c r="J14" s="534">
        <f>'CN9'!$G15*'[1]CSG1'!$U14</f>
        <v>65.50592793595673</v>
      </c>
      <c r="K14" s="494">
        <f t="shared" si="4"/>
        <v>0.05548503330833071</v>
      </c>
      <c r="L14" s="534">
        <f>('CN9'!$E15+'CN9'!$AA15)*('[1]IRPP1'!$C13+'[1]IRPP1'!$D13)/'[1]IRPP1'!$B13</f>
        <v>36.171120586047806</v>
      </c>
      <c r="M14" s="494">
        <f t="shared" si="5"/>
        <v>0.030637774225237332</v>
      </c>
      <c r="N14" s="534">
        <f>'CN9'!$J15*('[1]IRPP1'!$C13+'[1]IRPP1'!$D13)/'[1]IRPP1'!$B13</f>
        <v>10.938400779178142</v>
      </c>
      <c r="O14" s="494">
        <f>N14/G14</f>
        <v>0.009265077996695745</v>
      </c>
      <c r="P14" s="496">
        <f>G14-H14-J14-L14-N14</f>
        <v>677.6982488588175</v>
      </c>
      <c r="Q14" s="551">
        <f>1-P14/B14</f>
        <v>0.48954522204049855</v>
      </c>
      <c r="R14" s="8"/>
      <c r="S14" s="27"/>
      <c r="T14" s="326"/>
    </row>
    <row r="15" spans="1:20" ht="19.5" customHeight="1" thickBot="1">
      <c r="A15" s="10">
        <v>2012</v>
      </c>
      <c r="B15" s="85">
        <f>G15+C15+E15</f>
        <v>1367.4653004814506</v>
      </c>
      <c r="C15" s="261">
        <f>'CN19'!H15*('CN2'!E14+'CN2'!G14+'CN2'!H14)</f>
        <v>56.826178371635734</v>
      </c>
      <c r="D15" s="90">
        <f t="shared" si="1"/>
        <v>0.04673115052086053</v>
      </c>
      <c r="E15" s="87">
        <f>'CN19'!$G15*((1-'CN21a'!$U14)*'CN21b'!P15-'CN21b'!P15*('CN13'!K14-'CN13'!L14)/('CN21b'!P15+'CN22a'!R14+'CN23a'!L15))</f>
        <v>94.61559736760162</v>
      </c>
      <c r="F15" s="90">
        <f>E15/B15</f>
        <v>0.06919049231764039</v>
      </c>
      <c r="G15" s="85">
        <f>'CN2'!E14+'CN2'!G14+'CN2'!H14+'CN2'!I14+'CN2'!K14+'CN8'!H16</f>
        <v>1216.0235247422133</v>
      </c>
      <c r="H15" s="261">
        <f>'CN10'!B16+'CN8'!H16</f>
        <v>402.0004156374134</v>
      </c>
      <c r="I15" s="90">
        <f t="shared" si="3"/>
        <v>0.33058605155079884</v>
      </c>
      <c r="J15" s="261">
        <f>'CN9'!$G16*'[1]CSG1'!$U15</f>
        <v>67.47110577403545</v>
      </c>
      <c r="K15" s="90">
        <f t="shared" si="4"/>
        <v>0.05548503330833073</v>
      </c>
      <c r="L15" s="261">
        <f>('CN9'!$E16+'CN9'!$AA16)*('[1]IRPP1'!$C14+'[1]IRPP1'!$D14)/'[1]IRPP1'!$B14</f>
        <v>37.25625420362924</v>
      </c>
      <c r="M15" s="90">
        <f t="shared" si="5"/>
        <v>0.030637774225237335</v>
      </c>
      <c r="N15" s="261">
        <f>'CN9'!$J16*('[1]IRPP1'!$C14+'[1]IRPP1'!$D14)/'[1]IRPP1'!$B14</f>
        <v>11.266552802553486</v>
      </c>
      <c r="O15" s="90">
        <f>N15/G15</f>
        <v>0.009265077996695745</v>
      </c>
      <c r="P15" s="257">
        <f>G15-H15-J15-L15-N15</f>
        <v>698.0291963245817</v>
      </c>
      <c r="Q15" s="350">
        <f>1-P15/B15</f>
        <v>0.48954522204049866</v>
      </c>
      <c r="R15" s="8"/>
      <c r="S15" s="27"/>
      <c r="T15" s="326"/>
    </row>
    <row r="16" spans="2:19" ht="14.25" thickBot="1" thickTop="1">
      <c r="B16" s="12"/>
      <c r="C16" s="12"/>
      <c r="D16" s="12"/>
      <c r="E16" s="12"/>
      <c r="F16" s="12"/>
      <c r="G16" s="12"/>
      <c r="H16" s="12"/>
      <c r="I16" s="12"/>
      <c r="J16" s="12"/>
      <c r="K16" s="12"/>
      <c r="L16" s="12"/>
      <c r="M16" s="12"/>
      <c r="N16" s="12"/>
      <c r="O16" s="12"/>
      <c r="P16" s="12"/>
      <c r="Q16" s="12"/>
      <c r="R16" s="8"/>
      <c r="S16" s="8"/>
    </row>
    <row r="17" spans="1:19" ht="13.5" thickTop="1">
      <c r="A17" s="603" t="s">
        <v>46</v>
      </c>
      <c r="B17" s="604"/>
      <c r="C17" s="604"/>
      <c r="D17" s="604"/>
      <c r="E17" s="604"/>
      <c r="F17" s="604"/>
      <c r="G17" s="604"/>
      <c r="H17" s="604"/>
      <c r="I17" s="604"/>
      <c r="J17" s="604"/>
      <c r="K17" s="604"/>
      <c r="L17" s="604"/>
      <c r="M17" s="604"/>
      <c r="N17" s="604"/>
      <c r="O17" s="604"/>
      <c r="P17" s="604"/>
      <c r="Q17" s="605"/>
      <c r="R17" s="8"/>
      <c r="S17" s="8"/>
    </row>
    <row r="18" spans="1:19" ht="13.5" thickBot="1">
      <c r="A18" s="601"/>
      <c r="B18" s="636"/>
      <c r="C18" s="636"/>
      <c r="D18" s="636"/>
      <c r="E18" s="636"/>
      <c r="F18" s="636"/>
      <c r="G18" s="636"/>
      <c r="H18" s="636"/>
      <c r="I18" s="636"/>
      <c r="J18" s="636"/>
      <c r="K18" s="636"/>
      <c r="L18" s="636"/>
      <c r="M18" s="636"/>
      <c r="N18" s="636"/>
      <c r="O18" s="636"/>
      <c r="P18" s="636"/>
      <c r="Q18" s="637"/>
      <c r="R18" s="8"/>
      <c r="S18" s="8"/>
    </row>
    <row r="19" spans="1:19" ht="13.5" thickTop="1">
      <c r="A19" s="28"/>
      <c r="B19" s="12"/>
      <c r="C19" s="12"/>
      <c r="D19" s="12"/>
      <c r="E19" s="12"/>
      <c r="F19" s="12"/>
      <c r="G19" s="12"/>
      <c r="H19" s="12"/>
      <c r="I19" s="12"/>
      <c r="J19" s="12"/>
      <c r="K19" s="12"/>
      <c r="L19" s="12"/>
      <c r="M19" s="12"/>
      <c r="N19" s="12"/>
      <c r="O19" s="12"/>
      <c r="P19" s="12"/>
      <c r="Q19" s="12"/>
      <c r="R19" s="8"/>
      <c r="S19" s="8"/>
    </row>
    <row r="20" spans="2:19" ht="12.75">
      <c r="B20" s="12"/>
      <c r="C20" s="12"/>
      <c r="D20" s="12"/>
      <c r="E20" s="12"/>
      <c r="F20" s="12"/>
      <c r="G20" s="12"/>
      <c r="H20" s="12"/>
      <c r="I20" s="12"/>
      <c r="J20" s="12"/>
      <c r="K20" s="12"/>
      <c r="L20" s="12"/>
      <c r="M20" s="12"/>
      <c r="N20" s="12"/>
      <c r="O20" s="12"/>
      <c r="P20" s="12"/>
      <c r="Q20" s="12"/>
      <c r="R20" s="12"/>
      <c r="S20" s="12"/>
    </row>
    <row r="21" spans="2:19" ht="12.75">
      <c r="B21" s="12"/>
      <c r="C21" s="12"/>
      <c r="D21" s="12"/>
      <c r="E21" s="12"/>
      <c r="F21" s="12"/>
      <c r="G21" s="12"/>
      <c r="H21" s="12"/>
      <c r="I21" s="12"/>
      <c r="J21" s="12"/>
      <c r="K21" s="12"/>
      <c r="L21" s="12"/>
      <c r="M21" s="12"/>
      <c r="N21" s="12"/>
      <c r="O21" s="12"/>
      <c r="P21" s="12"/>
      <c r="Q21" s="12"/>
      <c r="R21" s="12"/>
      <c r="S21" s="12"/>
    </row>
    <row r="22" spans="2:19" ht="12.75">
      <c r="B22" s="12"/>
      <c r="C22" s="12"/>
      <c r="D22" s="12"/>
      <c r="E22" s="12"/>
      <c r="F22" s="12"/>
      <c r="G22" s="12"/>
      <c r="H22" s="12"/>
      <c r="I22" s="12"/>
      <c r="J22" s="12"/>
      <c r="K22" s="12"/>
      <c r="L22" s="12"/>
      <c r="M22" s="12"/>
      <c r="N22" s="12"/>
      <c r="O22" s="12"/>
      <c r="P22" s="12"/>
      <c r="Q22" s="12"/>
      <c r="R22" s="12"/>
      <c r="S22" s="12"/>
    </row>
    <row r="23" spans="2:19" ht="12.75">
      <c r="B23" s="12"/>
      <c r="C23" s="12"/>
      <c r="D23" s="12"/>
      <c r="E23" s="12"/>
      <c r="F23" s="12"/>
      <c r="G23" s="12"/>
      <c r="H23" s="12"/>
      <c r="I23" s="12"/>
      <c r="J23" s="12"/>
      <c r="K23" s="12"/>
      <c r="L23" s="12"/>
      <c r="M23" s="12"/>
      <c r="N23" s="12"/>
      <c r="O23" s="12"/>
      <c r="P23" s="12"/>
      <c r="Q23" s="12"/>
      <c r="R23" s="12"/>
      <c r="S23" s="12"/>
    </row>
    <row r="24" spans="2:19" ht="12.75">
      <c r="B24" s="12"/>
      <c r="C24" s="12"/>
      <c r="D24" s="12"/>
      <c r="E24" s="12"/>
      <c r="F24" s="12"/>
      <c r="G24" s="12"/>
      <c r="H24" s="12"/>
      <c r="I24" s="12"/>
      <c r="J24" s="12"/>
      <c r="K24" s="12"/>
      <c r="L24" s="12"/>
      <c r="M24" s="12"/>
      <c r="N24" s="12"/>
      <c r="O24" s="12"/>
      <c r="P24" s="12"/>
      <c r="Q24" s="12"/>
      <c r="R24" s="12"/>
      <c r="S24" s="12"/>
    </row>
    <row r="25" spans="2:19" ht="12.75">
      <c r="B25" s="12"/>
      <c r="C25" s="12"/>
      <c r="D25" s="12"/>
      <c r="E25" s="12"/>
      <c r="F25" s="12"/>
      <c r="G25" s="12"/>
      <c r="H25" s="12"/>
      <c r="I25" s="12"/>
      <c r="J25" s="12"/>
      <c r="K25" s="12"/>
      <c r="L25" s="12"/>
      <c r="M25" s="12"/>
      <c r="N25" s="12"/>
      <c r="O25" s="12"/>
      <c r="P25" s="12"/>
      <c r="Q25" s="12"/>
      <c r="R25" s="12"/>
      <c r="S25" s="12"/>
    </row>
    <row r="26" spans="2:19" ht="12.75">
      <c r="B26" s="12"/>
      <c r="C26" s="12"/>
      <c r="D26" s="12"/>
      <c r="E26" s="12"/>
      <c r="F26" s="12"/>
      <c r="G26" s="12"/>
      <c r="H26" s="12"/>
      <c r="I26" s="12"/>
      <c r="J26" s="12"/>
      <c r="K26" s="12"/>
      <c r="L26" s="12"/>
      <c r="M26" s="12"/>
      <c r="N26" s="12"/>
      <c r="O26" s="12"/>
      <c r="P26" s="12"/>
      <c r="Q26" s="12"/>
      <c r="R26" s="12"/>
      <c r="S26" s="12"/>
    </row>
    <row r="27" spans="2:19" ht="12.75">
      <c r="B27" s="12"/>
      <c r="C27" s="12"/>
      <c r="D27" s="12"/>
      <c r="E27" s="12"/>
      <c r="F27" s="12"/>
      <c r="G27" s="12"/>
      <c r="H27" s="12"/>
      <c r="I27" s="12"/>
      <c r="J27" s="12"/>
      <c r="K27" s="12"/>
      <c r="L27" s="12"/>
      <c r="M27" s="12"/>
      <c r="N27" s="12"/>
      <c r="O27" s="12"/>
      <c r="P27" s="12"/>
      <c r="Q27" s="12"/>
      <c r="R27" s="12"/>
      <c r="S27" s="12"/>
    </row>
    <row r="28" spans="2:19" ht="12.75">
      <c r="B28" s="12"/>
      <c r="C28" s="12"/>
      <c r="D28" s="12"/>
      <c r="E28" s="12"/>
      <c r="F28" s="12"/>
      <c r="G28" s="12"/>
      <c r="H28" s="12"/>
      <c r="I28" s="12"/>
      <c r="J28" s="12"/>
      <c r="K28" s="12"/>
      <c r="L28" s="12"/>
      <c r="M28" s="12"/>
      <c r="N28" s="12"/>
      <c r="O28" s="12"/>
      <c r="P28" s="12"/>
      <c r="Q28" s="12"/>
      <c r="R28" s="12"/>
      <c r="S28" s="12"/>
    </row>
    <row r="29" spans="2:19" ht="12.75">
      <c r="B29" s="12"/>
      <c r="C29" s="12"/>
      <c r="D29" s="12"/>
      <c r="E29" s="12"/>
      <c r="F29" s="12"/>
      <c r="G29" s="12"/>
      <c r="H29" s="12"/>
      <c r="I29" s="12"/>
      <c r="J29" s="12"/>
      <c r="K29" s="12"/>
      <c r="L29" s="12"/>
      <c r="M29" s="12"/>
      <c r="N29" s="12"/>
      <c r="O29" s="12"/>
      <c r="P29" s="12"/>
      <c r="Q29" s="12"/>
      <c r="R29" s="12"/>
      <c r="S29" s="12"/>
    </row>
    <row r="30" spans="2:19" ht="12.75">
      <c r="B30" s="12"/>
      <c r="C30" s="12"/>
      <c r="D30" s="12"/>
      <c r="E30" s="12"/>
      <c r="F30" s="12"/>
      <c r="G30" s="12"/>
      <c r="H30" s="12"/>
      <c r="I30" s="12"/>
      <c r="J30" s="12"/>
      <c r="K30" s="12"/>
      <c r="L30" s="12"/>
      <c r="M30" s="12"/>
      <c r="N30" s="12"/>
      <c r="O30" s="12"/>
      <c r="P30" s="12"/>
      <c r="Q30" s="12"/>
      <c r="R30" s="12"/>
      <c r="S30" s="12"/>
    </row>
    <row r="31" spans="2:19" ht="12.75">
      <c r="B31" s="12"/>
      <c r="C31" s="12"/>
      <c r="D31" s="12"/>
      <c r="E31" s="12"/>
      <c r="F31" s="12"/>
      <c r="G31" s="12"/>
      <c r="H31" s="12"/>
      <c r="I31" s="12"/>
      <c r="J31" s="12"/>
      <c r="K31" s="12"/>
      <c r="L31" s="12"/>
      <c r="M31" s="12"/>
      <c r="N31" s="12"/>
      <c r="O31" s="12"/>
      <c r="P31" s="12"/>
      <c r="Q31" s="12"/>
      <c r="R31" s="12"/>
      <c r="S31" s="12"/>
    </row>
    <row r="32" spans="2:19" ht="12.75">
      <c r="B32" s="12"/>
      <c r="C32" s="12"/>
      <c r="D32" s="12"/>
      <c r="E32" s="12"/>
      <c r="F32" s="12"/>
      <c r="G32" s="12"/>
      <c r="H32" s="12"/>
      <c r="I32" s="12"/>
      <c r="J32" s="12"/>
      <c r="K32" s="12"/>
      <c r="L32" s="12"/>
      <c r="M32" s="12"/>
      <c r="N32" s="12"/>
      <c r="O32" s="12"/>
      <c r="P32" s="12"/>
      <c r="Q32" s="12"/>
      <c r="R32" s="12"/>
      <c r="S32" s="12"/>
    </row>
    <row r="33" spans="2:19" ht="12.75">
      <c r="B33" s="12"/>
      <c r="C33" s="12"/>
      <c r="D33" s="12"/>
      <c r="E33" s="12"/>
      <c r="F33" s="12"/>
      <c r="G33" s="12"/>
      <c r="H33" s="12"/>
      <c r="I33" s="12"/>
      <c r="J33" s="12"/>
      <c r="K33" s="12"/>
      <c r="L33" s="12"/>
      <c r="M33" s="12"/>
      <c r="N33" s="12"/>
      <c r="O33" s="12"/>
      <c r="P33" s="12"/>
      <c r="Q33" s="12"/>
      <c r="R33" s="12"/>
      <c r="S33" s="12"/>
    </row>
    <row r="34" spans="2:19" ht="12.75">
      <c r="B34" s="12"/>
      <c r="C34" s="12"/>
      <c r="D34" s="12"/>
      <c r="E34" s="12"/>
      <c r="F34" s="12"/>
      <c r="G34" s="12"/>
      <c r="H34" s="12"/>
      <c r="I34" s="12"/>
      <c r="J34" s="12"/>
      <c r="K34" s="12"/>
      <c r="L34" s="12"/>
      <c r="M34" s="12"/>
      <c r="N34" s="12"/>
      <c r="O34" s="12"/>
      <c r="P34" s="12"/>
      <c r="Q34" s="12"/>
      <c r="R34" s="12"/>
      <c r="S34" s="12"/>
    </row>
    <row r="35" spans="2:19" ht="12.75">
      <c r="B35" s="12"/>
      <c r="C35" s="12"/>
      <c r="D35" s="12"/>
      <c r="E35" s="12"/>
      <c r="F35" s="12"/>
      <c r="G35" s="12"/>
      <c r="H35" s="12"/>
      <c r="I35" s="12"/>
      <c r="J35" s="12"/>
      <c r="K35" s="12"/>
      <c r="L35" s="12"/>
      <c r="M35" s="12"/>
      <c r="N35" s="12"/>
      <c r="O35" s="12"/>
      <c r="P35" s="12"/>
      <c r="Q35" s="12"/>
      <c r="R35" s="12"/>
      <c r="S35" s="12"/>
    </row>
    <row r="36" spans="2:19" ht="12.75">
      <c r="B36" s="12"/>
      <c r="C36" s="12"/>
      <c r="D36" s="12"/>
      <c r="E36" s="12"/>
      <c r="F36" s="12"/>
      <c r="G36" s="12"/>
      <c r="H36" s="12"/>
      <c r="I36" s="12"/>
      <c r="J36" s="12"/>
      <c r="K36" s="12"/>
      <c r="L36" s="12"/>
      <c r="M36" s="12"/>
      <c r="N36" s="12"/>
      <c r="O36" s="12"/>
      <c r="P36" s="12"/>
      <c r="Q36" s="12"/>
      <c r="R36" s="12"/>
      <c r="S36" s="12"/>
    </row>
    <row r="37" spans="2:19" ht="12.75">
      <c r="B37" s="12"/>
      <c r="C37" s="12"/>
      <c r="D37" s="12"/>
      <c r="E37" s="12"/>
      <c r="F37" s="12"/>
      <c r="G37" s="12"/>
      <c r="H37" s="12"/>
      <c r="I37" s="12"/>
      <c r="J37" s="12"/>
      <c r="K37" s="12"/>
      <c r="L37" s="12"/>
      <c r="M37" s="12"/>
      <c r="N37" s="12"/>
      <c r="O37" s="12"/>
      <c r="P37" s="12"/>
      <c r="Q37" s="12"/>
      <c r="R37" s="12"/>
      <c r="S37" s="12"/>
    </row>
    <row r="38" spans="2:19" ht="12.75">
      <c r="B38" s="12"/>
      <c r="C38" s="12"/>
      <c r="D38" s="12"/>
      <c r="E38" s="12"/>
      <c r="F38" s="12"/>
      <c r="G38" s="12"/>
      <c r="H38" s="12"/>
      <c r="I38" s="12"/>
      <c r="J38" s="12"/>
      <c r="K38" s="12"/>
      <c r="L38" s="12"/>
      <c r="M38" s="12"/>
      <c r="N38" s="12"/>
      <c r="O38" s="12"/>
      <c r="P38" s="12"/>
      <c r="Q38" s="12"/>
      <c r="R38" s="12"/>
      <c r="S38" s="12"/>
    </row>
    <row r="39" spans="2:19" ht="12.75">
      <c r="B39" s="12"/>
      <c r="C39" s="12"/>
      <c r="D39" s="12"/>
      <c r="E39" s="12"/>
      <c r="F39" s="12"/>
      <c r="G39" s="12"/>
      <c r="H39" s="12"/>
      <c r="I39" s="12"/>
      <c r="J39" s="12"/>
      <c r="K39" s="12"/>
      <c r="L39" s="12"/>
      <c r="M39" s="12"/>
      <c r="N39" s="12"/>
      <c r="O39" s="12"/>
      <c r="P39" s="12"/>
      <c r="Q39" s="12"/>
      <c r="R39" s="12"/>
      <c r="S39" s="12"/>
    </row>
    <row r="40" spans="2:19" ht="12.75">
      <c r="B40" s="12"/>
      <c r="C40" s="12"/>
      <c r="D40" s="12"/>
      <c r="E40" s="12"/>
      <c r="F40" s="12"/>
      <c r="G40" s="12"/>
      <c r="H40" s="12"/>
      <c r="I40" s="12"/>
      <c r="J40" s="12"/>
      <c r="K40" s="12"/>
      <c r="L40" s="12"/>
      <c r="M40" s="12"/>
      <c r="N40" s="12"/>
      <c r="O40" s="12"/>
      <c r="P40" s="12"/>
      <c r="Q40" s="12"/>
      <c r="R40" s="12"/>
      <c r="S40" s="12"/>
    </row>
    <row r="41" spans="2:19" ht="12.75">
      <c r="B41" s="12"/>
      <c r="C41" s="12"/>
      <c r="D41" s="12"/>
      <c r="E41" s="12"/>
      <c r="F41" s="12"/>
      <c r="G41" s="12"/>
      <c r="H41" s="12"/>
      <c r="I41" s="12"/>
      <c r="J41" s="12"/>
      <c r="K41" s="12"/>
      <c r="L41" s="12"/>
      <c r="M41" s="12"/>
      <c r="N41" s="12"/>
      <c r="O41" s="12"/>
      <c r="P41" s="12"/>
      <c r="Q41" s="12"/>
      <c r="R41" s="12"/>
      <c r="S41" s="12"/>
    </row>
    <row r="42" spans="2:19" ht="12.75">
      <c r="B42" s="12"/>
      <c r="C42" s="12"/>
      <c r="D42" s="12"/>
      <c r="E42" s="12"/>
      <c r="F42" s="12"/>
      <c r="G42" s="12"/>
      <c r="H42" s="12"/>
      <c r="I42" s="12"/>
      <c r="J42" s="12"/>
      <c r="K42" s="12"/>
      <c r="L42" s="12"/>
      <c r="M42" s="12"/>
      <c r="N42" s="12"/>
      <c r="O42" s="12"/>
      <c r="P42" s="12"/>
      <c r="Q42" s="12"/>
      <c r="R42" s="12"/>
      <c r="S42" s="12"/>
    </row>
    <row r="43" spans="2:19" ht="12.75">
      <c r="B43" s="12"/>
      <c r="C43" s="12"/>
      <c r="D43" s="12"/>
      <c r="E43" s="12"/>
      <c r="F43" s="12"/>
      <c r="G43" s="12"/>
      <c r="H43" s="12"/>
      <c r="I43" s="12"/>
      <c r="J43" s="12"/>
      <c r="K43" s="12"/>
      <c r="L43" s="12"/>
      <c r="M43" s="12"/>
      <c r="N43" s="12"/>
      <c r="O43" s="12"/>
      <c r="P43" s="12"/>
      <c r="Q43" s="12"/>
      <c r="R43" s="12"/>
      <c r="S43" s="12"/>
    </row>
    <row r="44" spans="2:19" ht="12.75">
      <c r="B44" s="12"/>
      <c r="C44" s="12"/>
      <c r="D44" s="12"/>
      <c r="E44" s="12"/>
      <c r="F44" s="12"/>
      <c r="G44" s="12"/>
      <c r="H44" s="12"/>
      <c r="I44" s="12"/>
      <c r="J44" s="12"/>
      <c r="K44" s="12"/>
      <c r="L44" s="12"/>
      <c r="M44" s="12"/>
      <c r="N44" s="12"/>
      <c r="O44" s="12"/>
      <c r="P44" s="12"/>
      <c r="Q44" s="12"/>
      <c r="R44" s="12"/>
      <c r="S44" s="12"/>
    </row>
    <row r="45" spans="2:19" ht="12.75">
      <c r="B45" s="12"/>
      <c r="C45" s="12"/>
      <c r="D45" s="12"/>
      <c r="E45" s="12"/>
      <c r="F45" s="12"/>
      <c r="G45" s="12"/>
      <c r="H45" s="12"/>
      <c r="I45" s="12"/>
      <c r="J45" s="12"/>
      <c r="K45" s="12"/>
      <c r="L45" s="12"/>
      <c r="M45" s="12"/>
      <c r="N45" s="12"/>
      <c r="O45" s="12"/>
      <c r="P45" s="12"/>
      <c r="Q45" s="12"/>
      <c r="R45" s="12"/>
      <c r="S45" s="12"/>
    </row>
    <row r="46" spans="2:19" ht="12.75">
      <c r="B46" s="12"/>
      <c r="C46" s="12"/>
      <c r="D46" s="12"/>
      <c r="E46" s="12"/>
      <c r="F46" s="12"/>
      <c r="G46" s="12"/>
      <c r="H46" s="12"/>
      <c r="I46" s="12"/>
      <c r="J46" s="12"/>
      <c r="K46" s="12"/>
      <c r="L46" s="12"/>
      <c r="M46" s="12"/>
      <c r="N46" s="12"/>
      <c r="O46" s="12"/>
      <c r="P46" s="12"/>
      <c r="Q46" s="12"/>
      <c r="R46" s="12"/>
      <c r="S46" s="12"/>
    </row>
    <row r="47" spans="2:19" ht="12.75">
      <c r="B47" s="12"/>
      <c r="C47" s="12"/>
      <c r="D47" s="12"/>
      <c r="E47" s="12"/>
      <c r="F47" s="12"/>
      <c r="G47" s="12"/>
      <c r="H47" s="12"/>
      <c r="I47" s="12"/>
      <c r="J47" s="12"/>
      <c r="K47" s="12"/>
      <c r="L47" s="12"/>
      <c r="M47" s="12"/>
      <c r="N47" s="12"/>
      <c r="O47" s="12"/>
      <c r="P47" s="12"/>
      <c r="Q47" s="12"/>
      <c r="R47" s="12"/>
      <c r="S47" s="12"/>
    </row>
    <row r="48" spans="2:19" ht="12.75">
      <c r="B48" s="12"/>
      <c r="C48" s="12"/>
      <c r="D48" s="12"/>
      <c r="E48" s="12"/>
      <c r="F48" s="12"/>
      <c r="G48" s="12"/>
      <c r="H48" s="12"/>
      <c r="I48" s="12"/>
      <c r="J48" s="12"/>
      <c r="K48" s="12"/>
      <c r="L48" s="12"/>
      <c r="M48" s="12"/>
      <c r="N48" s="12"/>
      <c r="O48" s="12"/>
      <c r="P48" s="12"/>
      <c r="Q48" s="12"/>
      <c r="R48" s="12"/>
      <c r="S48" s="12"/>
    </row>
    <row r="49" spans="2:19" ht="12.75">
      <c r="B49" s="12"/>
      <c r="C49" s="12"/>
      <c r="D49" s="12"/>
      <c r="E49" s="12"/>
      <c r="F49" s="12"/>
      <c r="G49" s="12"/>
      <c r="H49" s="12"/>
      <c r="I49" s="12"/>
      <c r="J49" s="12"/>
      <c r="K49" s="12"/>
      <c r="L49" s="12"/>
      <c r="M49" s="12"/>
      <c r="N49" s="12"/>
      <c r="O49" s="12"/>
      <c r="P49" s="12"/>
      <c r="Q49" s="12"/>
      <c r="R49" s="12"/>
      <c r="S49" s="12"/>
    </row>
    <row r="50" spans="2:19" ht="12.75">
      <c r="B50" s="12"/>
      <c r="C50" s="12"/>
      <c r="D50" s="12"/>
      <c r="E50" s="12"/>
      <c r="F50" s="12"/>
      <c r="G50" s="12"/>
      <c r="H50" s="12"/>
      <c r="I50" s="12"/>
      <c r="J50" s="12"/>
      <c r="K50" s="12"/>
      <c r="L50" s="12"/>
      <c r="M50" s="12"/>
      <c r="N50" s="12"/>
      <c r="O50" s="12"/>
      <c r="P50" s="12"/>
      <c r="Q50" s="12"/>
      <c r="R50" s="12"/>
      <c r="S50" s="12"/>
    </row>
    <row r="51" spans="2:19" ht="12.75">
      <c r="B51" s="12"/>
      <c r="C51" s="12"/>
      <c r="D51" s="12"/>
      <c r="E51" s="12"/>
      <c r="F51" s="12"/>
      <c r="G51" s="12"/>
      <c r="H51" s="12"/>
      <c r="I51" s="12"/>
      <c r="J51" s="12"/>
      <c r="K51" s="12"/>
      <c r="L51" s="12"/>
      <c r="M51" s="12"/>
      <c r="N51" s="12"/>
      <c r="O51" s="12"/>
      <c r="P51" s="12"/>
      <c r="Q51" s="12"/>
      <c r="R51" s="12"/>
      <c r="S51" s="12"/>
    </row>
    <row r="52" spans="2:19" ht="12.75">
      <c r="B52" s="12"/>
      <c r="C52" s="12"/>
      <c r="D52" s="12"/>
      <c r="E52" s="12"/>
      <c r="F52" s="12"/>
      <c r="G52" s="12"/>
      <c r="H52" s="12"/>
      <c r="I52" s="12"/>
      <c r="J52" s="12"/>
      <c r="K52" s="12"/>
      <c r="L52" s="12"/>
      <c r="M52" s="12"/>
      <c r="N52" s="12"/>
      <c r="O52" s="12"/>
      <c r="P52" s="12"/>
      <c r="Q52" s="12"/>
      <c r="R52" s="12"/>
      <c r="S52" s="12"/>
    </row>
    <row r="53" spans="2:19" ht="12.75">
      <c r="B53" s="12"/>
      <c r="C53" s="12"/>
      <c r="D53" s="12"/>
      <c r="E53" s="12"/>
      <c r="F53" s="12"/>
      <c r="G53" s="12"/>
      <c r="H53" s="12"/>
      <c r="I53" s="12"/>
      <c r="J53" s="12"/>
      <c r="K53" s="12"/>
      <c r="L53" s="12"/>
      <c r="M53" s="12"/>
      <c r="N53" s="12"/>
      <c r="O53" s="12"/>
      <c r="P53" s="12"/>
      <c r="Q53" s="12"/>
      <c r="R53" s="12"/>
      <c r="S53" s="12"/>
    </row>
    <row r="54" spans="2:19" ht="12.75">
      <c r="B54" s="12"/>
      <c r="C54" s="12"/>
      <c r="D54" s="12"/>
      <c r="E54" s="12"/>
      <c r="F54" s="12"/>
      <c r="G54" s="12"/>
      <c r="H54" s="12"/>
      <c r="I54" s="12"/>
      <c r="J54" s="12"/>
      <c r="K54" s="12"/>
      <c r="L54" s="12"/>
      <c r="M54" s="12"/>
      <c r="N54" s="12"/>
      <c r="O54" s="12"/>
      <c r="P54" s="12"/>
      <c r="Q54" s="12"/>
      <c r="R54" s="12"/>
      <c r="S54" s="12"/>
    </row>
    <row r="55" spans="2:19" ht="12.75">
      <c r="B55" s="12"/>
      <c r="C55" s="12"/>
      <c r="D55" s="12"/>
      <c r="E55" s="12"/>
      <c r="F55" s="12"/>
      <c r="G55" s="12"/>
      <c r="H55" s="12"/>
      <c r="I55" s="12"/>
      <c r="J55" s="12"/>
      <c r="K55" s="12"/>
      <c r="L55" s="12"/>
      <c r="M55" s="12"/>
      <c r="N55" s="12"/>
      <c r="O55" s="12"/>
      <c r="P55" s="12"/>
      <c r="Q55" s="12"/>
      <c r="R55" s="12"/>
      <c r="S55" s="12"/>
    </row>
    <row r="56" spans="2:19" ht="12.75">
      <c r="B56" s="12"/>
      <c r="C56" s="12"/>
      <c r="D56" s="12"/>
      <c r="E56" s="12"/>
      <c r="F56" s="12"/>
      <c r="G56" s="12"/>
      <c r="H56" s="12"/>
      <c r="I56" s="12"/>
      <c r="J56" s="12"/>
      <c r="K56" s="12"/>
      <c r="L56" s="12"/>
      <c r="M56" s="12"/>
      <c r="N56" s="12"/>
      <c r="O56" s="12"/>
      <c r="P56" s="12"/>
      <c r="Q56" s="12"/>
      <c r="R56" s="12"/>
      <c r="S56" s="12"/>
    </row>
    <row r="57" spans="2:19" ht="12.75">
      <c r="B57" s="12"/>
      <c r="C57" s="12"/>
      <c r="D57" s="12"/>
      <c r="E57" s="12"/>
      <c r="F57" s="12"/>
      <c r="G57" s="12"/>
      <c r="H57" s="12"/>
      <c r="I57" s="12"/>
      <c r="J57" s="12"/>
      <c r="K57" s="12"/>
      <c r="L57" s="12"/>
      <c r="M57" s="12"/>
      <c r="N57" s="12"/>
      <c r="O57" s="12"/>
      <c r="P57" s="12"/>
      <c r="Q57" s="12"/>
      <c r="R57" s="12"/>
      <c r="S57" s="12"/>
    </row>
    <row r="58" spans="2:19" ht="12.75">
      <c r="B58" s="12"/>
      <c r="C58" s="12"/>
      <c r="D58" s="12"/>
      <c r="E58" s="12"/>
      <c r="F58" s="12"/>
      <c r="G58" s="12"/>
      <c r="H58" s="12"/>
      <c r="I58" s="12"/>
      <c r="J58" s="12"/>
      <c r="K58" s="12"/>
      <c r="L58" s="12"/>
      <c r="M58" s="12"/>
      <c r="N58" s="12"/>
      <c r="O58" s="12"/>
      <c r="P58" s="12"/>
      <c r="Q58" s="12"/>
      <c r="R58" s="12"/>
      <c r="S58" s="12"/>
    </row>
    <row r="59" spans="2:19" ht="12.75">
      <c r="B59" s="12"/>
      <c r="C59" s="12"/>
      <c r="D59" s="12"/>
      <c r="E59" s="12"/>
      <c r="F59" s="12"/>
      <c r="G59" s="12"/>
      <c r="H59" s="12"/>
      <c r="I59" s="12"/>
      <c r="J59" s="12"/>
      <c r="K59" s="12"/>
      <c r="L59" s="12"/>
      <c r="M59" s="12"/>
      <c r="N59" s="12"/>
      <c r="O59" s="12"/>
      <c r="P59" s="12"/>
      <c r="Q59" s="12"/>
      <c r="R59" s="12"/>
      <c r="S59" s="12"/>
    </row>
    <row r="60" spans="2:19" ht="12.75">
      <c r="B60" s="12"/>
      <c r="C60" s="12"/>
      <c r="D60" s="12"/>
      <c r="E60" s="12"/>
      <c r="F60" s="12"/>
      <c r="G60" s="12"/>
      <c r="H60" s="12"/>
      <c r="I60" s="12"/>
      <c r="J60" s="12"/>
      <c r="K60" s="12"/>
      <c r="L60" s="12"/>
      <c r="M60" s="12"/>
      <c r="N60" s="12"/>
      <c r="O60" s="12"/>
      <c r="P60" s="12"/>
      <c r="Q60" s="12"/>
      <c r="R60" s="12"/>
      <c r="S60" s="12"/>
    </row>
    <row r="61" spans="2:19" ht="12.75">
      <c r="B61" s="12"/>
      <c r="C61" s="12"/>
      <c r="D61" s="12"/>
      <c r="E61" s="12"/>
      <c r="F61" s="12"/>
      <c r="G61" s="12"/>
      <c r="H61" s="12"/>
      <c r="I61" s="12"/>
      <c r="J61" s="12"/>
      <c r="K61" s="12"/>
      <c r="L61" s="12"/>
      <c r="M61" s="12"/>
      <c r="N61" s="12"/>
      <c r="O61" s="12"/>
      <c r="P61" s="12"/>
      <c r="Q61" s="12"/>
      <c r="R61" s="12"/>
      <c r="S61" s="12"/>
    </row>
    <row r="62" spans="2:19" ht="12.75">
      <c r="B62" s="12"/>
      <c r="C62" s="12"/>
      <c r="D62" s="12"/>
      <c r="E62" s="12"/>
      <c r="F62" s="12"/>
      <c r="G62" s="12"/>
      <c r="H62" s="12"/>
      <c r="I62" s="12"/>
      <c r="J62" s="12"/>
      <c r="K62" s="12"/>
      <c r="L62" s="12"/>
      <c r="M62" s="12"/>
      <c r="N62" s="12"/>
      <c r="O62" s="12"/>
      <c r="P62" s="12"/>
      <c r="Q62" s="12"/>
      <c r="R62" s="12"/>
      <c r="S62" s="12"/>
    </row>
    <row r="63" spans="2:19" ht="12.75">
      <c r="B63" s="12"/>
      <c r="C63" s="12"/>
      <c r="D63" s="12"/>
      <c r="E63" s="12"/>
      <c r="F63" s="12"/>
      <c r="G63" s="12"/>
      <c r="H63" s="12"/>
      <c r="I63" s="12"/>
      <c r="J63" s="12"/>
      <c r="K63" s="12"/>
      <c r="L63" s="12"/>
      <c r="M63" s="12"/>
      <c r="N63" s="12"/>
      <c r="O63" s="12"/>
      <c r="P63" s="12"/>
      <c r="Q63" s="12"/>
      <c r="R63" s="12"/>
      <c r="S63" s="12"/>
    </row>
    <row r="64" spans="2:19" ht="12.75">
      <c r="B64" s="12"/>
      <c r="C64" s="12"/>
      <c r="D64" s="12"/>
      <c r="E64" s="12"/>
      <c r="F64" s="12"/>
      <c r="G64" s="12"/>
      <c r="H64" s="12"/>
      <c r="I64" s="12"/>
      <c r="J64" s="12"/>
      <c r="K64" s="12"/>
      <c r="L64" s="12"/>
      <c r="M64" s="12"/>
      <c r="N64" s="12"/>
      <c r="O64" s="12"/>
      <c r="P64" s="12"/>
      <c r="Q64" s="12"/>
      <c r="R64" s="12"/>
      <c r="S64" s="12"/>
    </row>
    <row r="65" spans="2:19" ht="12.75">
      <c r="B65" s="12"/>
      <c r="C65" s="12"/>
      <c r="D65" s="12"/>
      <c r="E65" s="12"/>
      <c r="F65" s="12"/>
      <c r="G65" s="12"/>
      <c r="H65" s="12"/>
      <c r="I65" s="12"/>
      <c r="J65" s="12"/>
      <c r="K65" s="12"/>
      <c r="L65" s="12"/>
      <c r="M65" s="12"/>
      <c r="N65" s="12"/>
      <c r="O65" s="12"/>
      <c r="P65" s="12"/>
      <c r="Q65" s="12"/>
      <c r="R65" s="12"/>
      <c r="S65" s="12"/>
    </row>
    <row r="66" spans="2:19" ht="12.75">
      <c r="B66" s="12"/>
      <c r="C66" s="12"/>
      <c r="D66" s="12"/>
      <c r="E66" s="12"/>
      <c r="F66" s="12"/>
      <c r="G66" s="12"/>
      <c r="H66" s="12"/>
      <c r="I66" s="12"/>
      <c r="J66" s="12"/>
      <c r="K66" s="12"/>
      <c r="L66" s="12"/>
      <c r="M66" s="12"/>
      <c r="N66" s="12"/>
      <c r="O66" s="12"/>
      <c r="P66" s="12"/>
      <c r="Q66" s="12"/>
      <c r="R66" s="12"/>
      <c r="S66" s="12"/>
    </row>
    <row r="67" spans="2:19" ht="12.75">
      <c r="B67" s="12"/>
      <c r="C67" s="12"/>
      <c r="D67" s="12"/>
      <c r="E67" s="12"/>
      <c r="F67" s="12"/>
      <c r="G67" s="12"/>
      <c r="H67" s="12"/>
      <c r="I67" s="12"/>
      <c r="J67" s="12"/>
      <c r="K67" s="12"/>
      <c r="L67" s="12"/>
      <c r="M67" s="12"/>
      <c r="N67" s="12"/>
      <c r="O67" s="12"/>
      <c r="P67" s="12"/>
      <c r="Q67" s="12"/>
      <c r="R67" s="12"/>
      <c r="S67" s="12"/>
    </row>
    <row r="68" spans="2:19" ht="12.75">
      <c r="B68" s="12"/>
      <c r="C68" s="12"/>
      <c r="D68" s="12"/>
      <c r="E68" s="12"/>
      <c r="F68" s="12"/>
      <c r="G68" s="12"/>
      <c r="H68" s="12"/>
      <c r="I68" s="12"/>
      <c r="J68" s="12"/>
      <c r="K68" s="12"/>
      <c r="L68" s="12"/>
      <c r="M68" s="12"/>
      <c r="N68" s="12"/>
      <c r="O68" s="12"/>
      <c r="P68" s="12"/>
      <c r="Q68" s="12"/>
      <c r="R68" s="12"/>
      <c r="S68" s="12"/>
    </row>
    <row r="69" spans="2:19" ht="12.75">
      <c r="B69" s="12"/>
      <c r="C69" s="12"/>
      <c r="D69" s="12"/>
      <c r="E69" s="12"/>
      <c r="F69" s="12"/>
      <c r="G69" s="12"/>
      <c r="H69" s="12"/>
      <c r="I69" s="12"/>
      <c r="J69" s="12"/>
      <c r="K69" s="12"/>
      <c r="L69" s="12"/>
      <c r="M69" s="12"/>
      <c r="N69" s="12"/>
      <c r="O69" s="12"/>
      <c r="P69" s="12"/>
      <c r="Q69" s="12"/>
      <c r="R69" s="12"/>
      <c r="S69" s="12"/>
    </row>
    <row r="70" spans="2:19" ht="12.75">
      <c r="B70" s="12"/>
      <c r="C70" s="12"/>
      <c r="D70" s="12"/>
      <c r="E70" s="12"/>
      <c r="F70" s="12"/>
      <c r="G70" s="12"/>
      <c r="H70" s="12"/>
      <c r="I70" s="12"/>
      <c r="J70" s="12"/>
      <c r="K70" s="12"/>
      <c r="L70" s="12"/>
      <c r="M70" s="12"/>
      <c r="N70" s="12"/>
      <c r="O70" s="12"/>
      <c r="P70" s="12"/>
      <c r="Q70" s="12"/>
      <c r="R70" s="12"/>
      <c r="S70" s="12"/>
    </row>
    <row r="71" spans="2:19" ht="12.75">
      <c r="B71" s="12"/>
      <c r="C71" s="12"/>
      <c r="D71" s="12"/>
      <c r="E71" s="12"/>
      <c r="F71" s="12"/>
      <c r="G71" s="12"/>
      <c r="H71" s="12"/>
      <c r="I71" s="12"/>
      <c r="J71" s="12"/>
      <c r="K71" s="12"/>
      <c r="L71" s="12"/>
      <c r="M71" s="12"/>
      <c r="N71" s="12"/>
      <c r="O71" s="12"/>
      <c r="P71" s="12"/>
      <c r="Q71" s="12"/>
      <c r="R71" s="12"/>
      <c r="S71" s="12"/>
    </row>
    <row r="72" spans="2:19" ht="12.75">
      <c r="B72" s="12"/>
      <c r="C72" s="12"/>
      <c r="D72" s="12"/>
      <c r="E72" s="12"/>
      <c r="F72" s="12"/>
      <c r="G72" s="12"/>
      <c r="H72" s="12"/>
      <c r="I72" s="12"/>
      <c r="J72" s="12"/>
      <c r="K72" s="12"/>
      <c r="L72" s="12"/>
      <c r="M72" s="12"/>
      <c r="N72" s="12"/>
      <c r="O72" s="12"/>
      <c r="P72" s="12"/>
      <c r="Q72" s="12"/>
      <c r="R72" s="12"/>
      <c r="S72" s="12"/>
    </row>
    <row r="73" spans="2:19" ht="12.75">
      <c r="B73" s="12"/>
      <c r="C73" s="12"/>
      <c r="D73" s="12"/>
      <c r="E73" s="12"/>
      <c r="F73" s="12"/>
      <c r="G73" s="12"/>
      <c r="H73" s="12"/>
      <c r="I73" s="12"/>
      <c r="J73" s="12"/>
      <c r="K73" s="12"/>
      <c r="L73" s="12"/>
      <c r="M73" s="12"/>
      <c r="N73" s="12"/>
      <c r="O73" s="12"/>
      <c r="P73" s="12"/>
      <c r="Q73" s="12"/>
      <c r="R73" s="12"/>
      <c r="S73" s="12"/>
    </row>
    <row r="74" spans="2:19" ht="12.75">
      <c r="B74" s="12"/>
      <c r="C74" s="12"/>
      <c r="D74" s="12"/>
      <c r="E74" s="12"/>
      <c r="F74" s="12"/>
      <c r="G74" s="12"/>
      <c r="H74" s="12"/>
      <c r="I74" s="12"/>
      <c r="J74" s="12"/>
      <c r="K74" s="12"/>
      <c r="L74" s="12"/>
      <c r="M74" s="12"/>
      <c r="N74" s="12"/>
      <c r="O74" s="12"/>
      <c r="P74" s="12"/>
      <c r="Q74" s="12"/>
      <c r="R74" s="12"/>
      <c r="S74" s="12"/>
    </row>
    <row r="75" spans="2:19" ht="12.75">
      <c r="B75" s="12"/>
      <c r="C75" s="12"/>
      <c r="D75" s="12"/>
      <c r="E75" s="12"/>
      <c r="F75" s="12"/>
      <c r="G75" s="12"/>
      <c r="H75" s="12"/>
      <c r="I75" s="12"/>
      <c r="J75" s="12"/>
      <c r="K75" s="12"/>
      <c r="L75" s="12"/>
      <c r="M75" s="12"/>
      <c r="N75" s="12"/>
      <c r="O75" s="12"/>
      <c r="P75" s="12"/>
      <c r="Q75" s="12"/>
      <c r="R75" s="12"/>
      <c r="S75" s="12"/>
    </row>
    <row r="76" spans="2:19" ht="12.75">
      <c r="B76" s="12"/>
      <c r="C76" s="12"/>
      <c r="D76" s="12"/>
      <c r="E76" s="12"/>
      <c r="F76" s="12"/>
      <c r="G76" s="12"/>
      <c r="H76" s="12"/>
      <c r="I76" s="12"/>
      <c r="J76" s="12"/>
      <c r="K76" s="12"/>
      <c r="L76" s="12"/>
      <c r="M76" s="12"/>
      <c r="N76" s="12"/>
      <c r="O76" s="12"/>
      <c r="P76" s="12"/>
      <c r="Q76" s="12"/>
      <c r="R76" s="12"/>
      <c r="S76" s="12"/>
    </row>
    <row r="77" spans="2:19" ht="12.75">
      <c r="B77" s="12"/>
      <c r="C77" s="12"/>
      <c r="D77" s="12"/>
      <c r="E77" s="12"/>
      <c r="F77" s="12"/>
      <c r="G77" s="12"/>
      <c r="H77" s="12"/>
      <c r="I77" s="12"/>
      <c r="J77" s="12"/>
      <c r="K77" s="12"/>
      <c r="L77" s="12"/>
      <c r="M77" s="12"/>
      <c r="N77" s="12"/>
      <c r="O77" s="12"/>
      <c r="P77" s="12"/>
      <c r="Q77" s="12"/>
      <c r="R77" s="12"/>
      <c r="S77" s="12"/>
    </row>
    <row r="78" spans="2:19" ht="12.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row r="114" spans="2:19" ht="12.75">
      <c r="B114" s="12"/>
      <c r="C114" s="12"/>
      <c r="D114" s="12"/>
      <c r="E114" s="12"/>
      <c r="F114" s="12"/>
      <c r="G114" s="12"/>
      <c r="H114" s="12"/>
      <c r="I114" s="12"/>
      <c r="J114" s="12"/>
      <c r="K114" s="12"/>
      <c r="L114" s="12"/>
      <c r="M114" s="12"/>
      <c r="N114" s="12"/>
      <c r="O114" s="12"/>
      <c r="P114" s="12"/>
      <c r="Q114" s="12"/>
      <c r="R114" s="12"/>
      <c r="S114" s="12"/>
    </row>
    <row r="115" spans="2:19" ht="12.75">
      <c r="B115" s="12"/>
      <c r="C115" s="12"/>
      <c r="D115" s="12"/>
      <c r="E115" s="12"/>
      <c r="F115" s="12"/>
      <c r="G115" s="12"/>
      <c r="H115" s="12"/>
      <c r="I115" s="12"/>
      <c r="J115" s="12"/>
      <c r="K115" s="12"/>
      <c r="L115" s="12"/>
      <c r="M115" s="12"/>
      <c r="N115" s="12"/>
      <c r="O115" s="12"/>
      <c r="P115" s="12"/>
      <c r="Q115" s="12"/>
      <c r="R115" s="12"/>
      <c r="S115" s="12"/>
    </row>
    <row r="116" spans="2:19" ht="12.75">
      <c r="B116" s="12"/>
      <c r="C116" s="12"/>
      <c r="D116" s="12"/>
      <c r="E116" s="12"/>
      <c r="F116" s="12"/>
      <c r="G116" s="12"/>
      <c r="H116" s="12"/>
      <c r="I116" s="12"/>
      <c r="J116" s="12"/>
      <c r="K116" s="12"/>
      <c r="L116" s="12"/>
      <c r="M116" s="12"/>
      <c r="N116" s="12"/>
      <c r="O116" s="12"/>
      <c r="P116" s="12"/>
      <c r="Q116" s="12"/>
      <c r="R116" s="12"/>
      <c r="S116" s="12"/>
    </row>
    <row r="117" spans="2:19" ht="12.75">
      <c r="B117" s="12"/>
      <c r="C117" s="12"/>
      <c r="D117" s="12"/>
      <c r="E117" s="12"/>
      <c r="F117" s="12"/>
      <c r="G117" s="12"/>
      <c r="H117" s="12"/>
      <c r="I117" s="12"/>
      <c r="J117" s="12"/>
      <c r="K117" s="12"/>
      <c r="L117" s="12"/>
      <c r="M117" s="12"/>
      <c r="N117" s="12"/>
      <c r="O117" s="12"/>
      <c r="P117" s="12"/>
      <c r="Q117" s="12"/>
      <c r="R117" s="12"/>
      <c r="S117" s="12"/>
    </row>
    <row r="118" spans="2:19" ht="12.75">
      <c r="B118" s="12"/>
      <c r="C118" s="12"/>
      <c r="D118" s="12"/>
      <c r="E118" s="12"/>
      <c r="F118" s="12"/>
      <c r="G118" s="12"/>
      <c r="H118" s="12"/>
      <c r="I118" s="12"/>
      <c r="J118" s="12"/>
      <c r="K118" s="12"/>
      <c r="L118" s="12"/>
      <c r="M118" s="12"/>
      <c r="N118" s="12"/>
      <c r="O118" s="12"/>
      <c r="P118" s="12"/>
      <c r="Q118" s="12"/>
      <c r="R118" s="12"/>
      <c r="S118" s="12"/>
    </row>
    <row r="119" spans="2:19" ht="12.75">
      <c r="B119" s="12"/>
      <c r="C119" s="12"/>
      <c r="D119" s="12"/>
      <c r="E119" s="12"/>
      <c r="F119" s="12"/>
      <c r="G119" s="12"/>
      <c r="H119" s="12"/>
      <c r="I119" s="12"/>
      <c r="J119" s="12"/>
      <c r="K119" s="12"/>
      <c r="L119" s="12"/>
      <c r="M119" s="12"/>
      <c r="N119" s="12"/>
      <c r="O119" s="12"/>
      <c r="P119" s="12"/>
      <c r="Q119" s="12"/>
      <c r="R119" s="12"/>
      <c r="S119" s="12"/>
    </row>
    <row r="120" spans="2:19" ht="12.75">
      <c r="B120" s="12"/>
      <c r="C120" s="12"/>
      <c r="D120" s="12"/>
      <c r="E120" s="12"/>
      <c r="F120" s="12"/>
      <c r="G120" s="12"/>
      <c r="H120" s="12"/>
      <c r="I120" s="12"/>
      <c r="J120" s="12"/>
      <c r="K120" s="12"/>
      <c r="L120" s="12"/>
      <c r="M120" s="12"/>
      <c r="N120" s="12"/>
      <c r="O120" s="12"/>
      <c r="P120" s="12"/>
      <c r="Q120" s="12"/>
      <c r="R120" s="12"/>
      <c r="S120" s="12"/>
    </row>
    <row r="121" spans="2:19" ht="12.75">
      <c r="B121" s="12"/>
      <c r="C121" s="12"/>
      <c r="D121" s="12"/>
      <c r="E121" s="12"/>
      <c r="F121" s="12"/>
      <c r="G121" s="12"/>
      <c r="H121" s="12"/>
      <c r="I121" s="12"/>
      <c r="J121" s="12"/>
      <c r="K121" s="12"/>
      <c r="L121" s="12"/>
      <c r="M121" s="12"/>
      <c r="N121" s="12"/>
      <c r="O121" s="12"/>
      <c r="P121" s="12"/>
      <c r="Q121" s="12"/>
      <c r="R121" s="12"/>
      <c r="S121" s="12"/>
    </row>
    <row r="122" spans="2:19" ht="12.75">
      <c r="B122" s="12"/>
      <c r="C122" s="12"/>
      <c r="D122" s="12"/>
      <c r="E122" s="12"/>
      <c r="F122" s="12"/>
      <c r="G122" s="12"/>
      <c r="H122" s="12"/>
      <c r="I122" s="12"/>
      <c r="J122" s="12"/>
      <c r="K122" s="12"/>
      <c r="L122" s="12"/>
      <c r="M122" s="12"/>
      <c r="N122" s="12"/>
      <c r="O122" s="12"/>
      <c r="P122" s="12"/>
      <c r="Q122" s="12"/>
      <c r="R122" s="12"/>
      <c r="S122" s="12"/>
    </row>
    <row r="123" spans="2:19" ht="12.75">
      <c r="B123" s="12"/>
      <c r="C123" s="12"/>
      <c r="D123" s="12"/>
      <c r="E123" s="12"/>
      <c r="F123" s="12"/>
      <c r="G123" s="12"/>
      <c r="H123" s="12"/>
      <c r="I123" s="12"/>
      <c r="J123" s="12"/>
      <c r="K123" s="12"/>
      <c r="L123" s="12"/>
      <c r="M123" s="12"/>
      <c r="N123" s="12"/>
      <c r="O123" s="12"/>
      <c r="P123" s="12"/>
      <c r="Q123" s="12"/>
      <c r="R123" s="12"/>
      <c r="S123" s="12"/>
    </row>
    <row r="124" spans="2:19" ht="12.75">
      <c r="B124" s="12"/>
      <c r="C124" s="12"/>
      <c r="D124" s="12"/>
      <c r="E124" s="12"/>
      <c r="F124" s="12"/>
      <c r="G124" s="12"/>
      <c r="H124" s="12"/>
      <c r="I124" s="12"/>
      <c r="J124" s="12"/>
      <c r="K124" s="12"/>
      <c r="L124" s="12"/>
      <c r="M124" s="12"/>
      <c r="N124" s="12"/>
      <c r="O124" s="12"/>
      <c r="P124" s="12"/>
      <c r="Q124" s="12"/>
      <c r="R124" s="12"/>
      <c r="S124" s="12"/>
    </row>
    <row r="125" spans="2:19" ht="12.75">
      <c r="B125" s="12"/>
      <c r="C125" s="12"/>
      <c r="D125" s="12"/>
      <c r="E125" s="12"/>
      <c r="F125" s="12"/>
      <c r="G125" s="12"/>
      <c r="H125" s="12"/>
      <c r="I125" s="12"/>
      <c r="J125" s="12"/>
      <c r="K125" s="12"/>
      <c r="L125" s="12"/>
      <c r="M125" s="12"/>
      <c r="N125" s="12"/>
      <c r="O125" s="12"/>
      <c r="P125" s="12"/>
      <c r="Q125" s="12"/>
      <c r="R125" s="12"/>
      <c r="S125" s="12"/>
    </row>
    <row r="126" spans="2:19" ht="12.75">
      <c r="B126" s="12"/>
      <c r="C126" s="12"/>
      <c r="D126" s="12"/>
      <c r="E126" s="12"/>
      <c r="F126" s="12"/>
      <c r="G126" s="12"/>
      <c r="H126" s="12"/>
      <c r="I126" s="12"/>
      <c r="J126" s="12"/>
      <c r="K126" s="12"/>
      <c r="L126" s="12"/>
      <c r="M126" s="12"/>
      <c r="N126" s="12"/>
      <c r="O126" s="12"/>
      <c r="P126" s="12"/>
      <c r="Q126" s="12"/>
      <c r="R126" s="12"/>
      <c r="S126" s="12"/>
    </row>
    <row r="127" spans="2:19" ht="12.75">
      <c r="B127" s="12"/>
      <c r="C127" s="12"/>
      <c r="D127" s="12"/>
      <c r="E127" s="12"/>
      <c r="F127" s="12"/>
      <c r="G127" s="12"/>
      <c r="H127" s="12"/>
      <c r="I127" s="12"/>
      <c r="J127" s="12"/>
      <c r="K127" s="12"/>
      <c r="L127" s="12"/>
      <c r="M127" s="12"/>
      <c r="N127" s="12"/>
      <c r="O127" s="12"/>
      <c r="P127" s="12"/>
      <c r="Q127" s="12"/>
      <c r="R127" s="12"/>
      <c r="S127" s="12"/>
    </row>
    <row r="128" spans="2:19" ht="12.75">
      <c r="B128" s="12"/>
      <c r="C128" s="12"/>
      <c r="D128" s="12"/>
      <c r="E128" s="12"/>
      <c r="F128" s="12"/>
      <c r="G128" s="12"/>
      <c r="H128" s="12"/>
      <c r="I128" s="12"/>
      <c r="J128" s="12"/>
      <c r="K128" s="12"/>
      <c r="L128" s="12"/>
      <c r="M128" s="12"/>
      <c r="N128" s="12"/>
      <c r="O128" s="12"/>
      <c r="P128" s="12"/>
      <c r="Q128" s="12"/>
      <c r="R128" s="12"/>
      <c r="S128" s="12"/>
    </row>
    <row r="129" spans="2:19" ht="12.75">
      <c r="B129" s="12"/>
      <c r="C129" s="12"/>
      <c r="D129" s="12"/>
      <c r="E129" s="12"/>
      <c r="F129" s="12"/>
      <c r="G129" s="12"/>
      <c r="H129" s="12"/>
      <c r="I129" s="12"/>
      <c r="J129" s="12"/>
      <c r="K129" s="12"/>
      <c r="L129" s="12"/>
      <c r="M129" s="12"/>
      <c r="N129" s="12"/>
      <c r="O129" s="12"/>
      <c r="P129" s="12"/>
      <c r="Q129" s="12"/>
      <c r="R129" s="12"/>
      <c r="S129" s="12"/>
    </row>
    <row r="130" spans="2:19" ht="12.75">
      <c r="B130" s="12"/>
      <c r="C130" s="12"/>
      <c r="D130" s="12"/>
      <c r="E130" s="12"/>
      <c r="F130" s="12"/>
      <c r="G130" s="12"/>
      <c r="H130" s="12"/>
      <c r="I130" s="12"/>
      <c r="J130" s="12"/>
      <c r="K130" s="12"/>
      <c r="L130" s="12"/>
      <c r="M130" s="12"/>
      <c r="N130" s="12"/>
      <c r="O130" s="12"/>
      <c r="P130" s="12"/>
      <c r="Q130" s="12"/>
      <c r="R130" s="12"/>
      <c r="S130" s="12"/>
    </row>
    <row r="131" spans="2:19" ht="12.75">
      <c r="B131" s="12"/>
      <c r="C131" s="12"/>
      <c r="D131" s="12"/>
      <c r="E131" s="12"/>
      <c r="F131" s="12"/>
      <c r="G131" s="12"/>
      <c r="H131" s="12"/>
      <c r="I131" s="12"/>
      <c r="J131" s="12"/>
      <c r="K131" s="12"/>
      <c r="L131" s="12"/>
      <c r="M131" s="12"/>
      <c r="N131" s="12"/>
      <c r="O131" s="12"/>
      <c r="P131" s="12"/>
      <c r="Q131" s="12"/>
      <c r="R131" s="12"/>
      <c r="S131" s="12"/>
    </row>
    <row r="132" spans="2:19" ht="12.75">
      <c r="B132" s="12"/>
      <c r="C132" s="12"/>
      <c r="D132" s="12"/>
      <c r="E132" s="12"/>
      <c r="F132" s="12"/>
      <c r="G132" s="12"/>
      <c r="H132" s="12"/>
      <c r="I132" s="12"/>
      <c r="J132" s="12"/>
      <c r="K132" s="12"/>
      <c r="L132" s="12"/>
      <c r="M132" s="12"/>
      <c r="N132" s="12"/>
      <c r="O132" s="12"/>
      <c r="P132" s="12"/>
      <c r="Q132" s="12"/>
      <c r="R132" s="12"/>
      <c r="S132" s="12"/>
    </row>
    <row r="133" spans="2:19" ht="12.75">
      <c r="B133" s="12"/>
      <c r="C133" s="12"/>
      <c r="D133" s="12"/>
      <c r="E133" s="12"/>
      <c r="F133" s="12"/>
      <c r="G133" s="12"/>
      <c r="H133" s="12"/>
      <c r="I133" s="12"/>
      <c r="J133" s="12"/>
      <c r="K133" s="12"/>
      <c r="L133" s="12"/>
      <c r="M133" s="12"/>
      <c r="N133" s="12"/>
      <c r="O133" s="12"/>
      <c r="P133" s="12"/>
      <c r="Q133" s="12"/>
      <c r="R133" s="12"/>
      <c r="S133" s="12"/>
    </row>
    <row r="134" spans="2:19" ht="12.75">
      <c r="B134" s="12"/>
      <c r="C134" s="12"/>
      <c r="D134" s="12"/>
      <c r="E134" s="12"/>
      <c r="F134" s="12"/>
      <c r="G134" s="12"/>
      <c r="H134" s="12"/>
      <c r="I134" s="12"/>
      <c r="J134" s="12"/>
      <c r="K134" s="12"/>
      <c r="L134" s="12"/>
      <c r="M134" s="12"/>
      <c r="N134" s="12"/>
      <c r="O134" s="12"/>
      <c r="P134" s="12"/>
      <c r="Q134" s="12"/>
      <c r="R134" s="12"/>
      <c r="S134" s="12"/>
    </row>
    <row r="135" spans="2:19" ht="12.75">
      <c r="B135" s="12"/>
      <c r="C135" s="12"/>
      <c r="D135" s="12"/>
      <c r="E135" s="12"/>
      <c r="F135" s="12"/>
      <c r="G135" s="12"/>
      <c r="H135" s="12"/>
      <c r="I135" s="12"/>
      <c r="J135" s="12"/>
      <c r="K135" s="12"/>
      <c r="L135" s="12"/>
      <c r="M135" s="12"/>
      <c r="N135" s="12"/>
      <c r="O135" s="12"/>
      <c r="P135" s="12"/>
      <c r="Q135" s="12"/>
      <c r="R135" s="12"/>
      <c r="S135" s="12"/>
    </row>
    <row r="136" spans="2:19" ht="12.75">
      <c r="B136" s="12"/>
      <c r="C136" s="12"/>
      <c r="D136" s="12"/>
      <c r="E136" s="12"/>
      <c r="F136" s="12"/>
      <c r="G136" s="12"/>
      <c r="H136" s="12"/>
      <c r="I136" s="12"/>
      <c r="J136" s="12"/>
      <c r="K136" s="12"/>
      <c r="L136" s="12"/>
      <c r="M136" s="12"/>
      <c r="N136" s="12"/>
      <c r="O136" s="12"/>
      <c r="P136" s="12"/>
      <c r="Q136" s="12"/>
      <c r="R136" s="12"/>
      <c r="S136" s="12"/>
    </row>
    <row r="137" spans="2:19" ht="12.75">
      <c r="B137" s="12"/>
      <c r="C137" s="12"/>
      <c r="D137" s="12"/>
      <c r="E137" s="12"/>
      <c r="F137" s="12"/>
      <c r="G137" s="12"/>
      <c r="H137" s="12"/>
      <c r="I137" s="12"/>
      <c r="J137" s="12"/>
      <c r="K137" s="12"/>
      <c r="L137" s="12"/>
      <c r="M137" s="12"/>
      <c r="N137" s="12"/>
      <c r="O137" s="12"/>
      <c r="P137" s="12"/>
      <c r="Q137" s="12"/>
      <c r="R137" s="12"/>
      <c r="S137" s="12"/>
    </row>
    <row r="138" spans="2:19" ht="12.75">
      <c r="B138" s="12"/>
      <c r="C138" s="12"/>
      <c r="D138" s="12"/>
      <c r="E138" s="12"/>
      <c r="F138" s="12"/>
      <c r="G138" s="12"/>
      <c r="H138" s="12"/>
      <c r="I138" s="12"/>
      <c r="J138" s="12"/>
      <c r="K138" s="12"/>
      <c r="L138" s="12"/>
      <c r="M138" s="12"/>
      <c r="N138" s="12"/>
      <c r="O138" s="12"/>
      <c r="P138" s="12"/>
      <c r="Q138" s="12"/>
      <c r="R138" s="12"/>
      <c r="S138" s="12"/>
    </row>
    <row r="139" spans="2:19" ht="12.75">
      <c r="B139" s="12"/>
      <c r="C139" s="12"/>
      <c r="D139" s="12"/>
      <c r="E139" s="12"/>
      <c r="F139" s="12"/>
      <c r="G139" s="12"/>
      <c r="H139" s="12"/>
      <c r="I139" s="12"/>
      <c r="J139" s="12"/>
      <c r="K139" s="12"/>
      <c r="L139" s="12"/>
      <c r="M139" s="12"/>
      <c r="N139" s="12"/>
      <c r="O139" s="12"/>
      <c r="P139" s="12"/>
      <c r="Q139" s="12"/>
      <c r="R139" s="12"/>
      <c r="S139" s="12"/>
    </row>
    <row r="140" spans="2:19" ht="12.75">
      <c r="B140" s="12"/>
      <c r="C140" s="12"/>
      <c r="D140" s="12"/>
      <c r="E140" s="12"/>
      <c r="F140" s="12"/>
      <c r="G140" s="12"/>
      <c r="H140" s="12"/>
      <c r="I140" s="12"/>
      <c r="J140" s="12"/>
      <c r="K140" s="12"/>
      <c r="L140" s="12"/>
      <c r="M140" s="12"/>
      <c r="N140" s="12"/>
      <c r="O140" s="12"/>
      <c r="P140" s="12"/>
      <c r="Q140" s="12"/>
      <c r="R140" s="12"/>
      <c r="S140" s="12"/>
    </row>
    <row r="141" spans="2:19" ht="12.75">
      <c r="B141" s="12"/>
      <c r="C141" s="12"/>
      <c r="D141" s="12"/>
      <c r="E141" s="12"/>
      <c r="F141" s="12"/>
      <c r="G141" s="12"/>
      <c r="H141" s="12"/>
      <c r="I141" s="12"/>
      <c r="J141" s="12"/>
      <c r="K141" s="12"/>
      <c r="L141" s="12"/>
      <c r="M141" s="12"/>
      <c r="N141" s="12"/>
      <c r="O141" s="12"/>
      <c r="P141" s="12"/>
      <c r="Q141" s="12"/>
      <c r="R141" s="12"/>
      <c r="S141" s="12"/>
    </row>
    <row r="142" spans="2:19" ht="12.75">
      <c r="B142" s="12"/>
      <c r="C142" s="12"/>
      <c r="D142" s="12"/>
      <c r="E142" s="12"/>
      <c r="F142" s="12"/>
      <c r="G142" s="12"/>
      <c r="H142" s="12"/>
      <c r="I142" s="12"/>
      <c r="J142" s="12"/>
      <c r="K142" s="12"/>
      <c r="L142" s="12"/>
      <c r="M142" s="12"/>
      <c r="N142" s="12"/>
      <c r="O142" s="12"/>
      <c r="P142" s="12"/>
      <c r="Q142" s="12"/>
      <c r="R142" s="12"/>
      <c r="S142" s="12"/>
    </row>
    <row r="143" spans="2:19" ht="12.75">
      <c r="B143" s="12"/>
      <c r="C143" s="12"/>
      <c r="D143" s="12"/>
      <c r="E143" s="12"/>
      <c r="F143" s="12"/>
      <c r="G143" s="12"/>
      <c r="H143" s="12"/>
      <c r="I143" s="12"/>
      <c r="J143" s="12"/>
      <c r="K143" s="12"/>
      <c r="L143" s="12"/>
      <c r="M143" s="12"/>
      <c r="N143" s="12"/>
      <c r="O143" s="12"/>
      <c r="P143" s="12"/>
      <c r="Q143" s="12"/>
      <c r="R143" s="12"/>
      <c r="S143" s="12"/>
    </row>
    <row r="144" spans="2:19" ht="12.75">
      <c r="B144" s="12"/>
      <c r="C144" s="12"/>
      <c r="D144" s="12"/>
      <c r="E144" s="12"/>
      <c r="F144" s="12"/>
      <c r="G144" s="12"/>
      <c r="H144" s="12"/>
      <c r="I144" s="12"/>
      <c r="J144" s="12"/>
      <c r="K144" s="12"/>
      <c r="L144" s="12"/>
      <c r="M144" s="12"/>
      <c r="N144" s="12"/>
      <c r="O144" s="12"/>
      <c r="P144" s="12"/>
      <c r="Q144" s="12"/>
      <c r="R144" s="12"/>
      <c r="S144" s="12"/>
    </row>
    <row r="145" spans="2:19" ht="12.75">
      <c r="B145" s="12"/>
      <c r="C145" s="12"/>
      <c r="D145" s="12"/>
      <c r="E145" s="12"/>
      <c r="F145" s="12"/>
      <c r="G145" s="12"/>
      <c r="H145" s="12"/>
      <c r="I145" s="12"/>
      <c r="J145" s="12"/>
      <c r="K145" s="12"/>
      <c r="L145" s="12"/>
      <c r="M145" s="12"/>
      <c r="N145" s="12"/>
      <c r="O145" s="12"/>
      <c r="P145" s="12"/>
      <c r="Q145" s="12"/>
      <c r="R145" s="12"/>
      <c r="S145" s="12"/>
    </row>
    <row r="146" spans="2:19" ht="12.75">
      <c r="B146" s="12"/>
      <c r="C146" s="12"/>
      <c r="D146" s="12"/>
      <c r="E146" s="12"/>
      <c r="F146" s="12"/>
      <c r="G146" s="12"/>
      <c r="H146" s="12"/>
      <c r="I146" s="12"/>
      <c r="J146" s="12"/>
      <c r="K146" s="12"/>
      <c r="L146" s="12"/>
      <c r="M146" s="12"/>
      <c r="N146" s="12"/>
      <c r="O146" s="12"/>
      <c r="P146" s="12"/>
      <c r="Q146" s="12"/>
      <c r="R146" s="12"/>
      <c r="S146" s="12"/>
    </row>
    <row r="147" spans="2:19" ht="12.75">
      <c r="B147" s="12"/>
      <c r="C147" s="12"/>
      <c r="D147" s="12"/>
      <c r="E147" s="12"/>
      <c r="F147" s="12"/>
      <c r="G147" s="12"/>
      <c r="H147" s="12"/>
      <c r="I147" s="12"/>
      <c r="J147" s="12"/>
      <c r="K147" s="12"/>
      <c r="L147" s="12"/>
      <c r="M147" s="12"/>
      <c r="N147" s="12"/>
      <c r="O147" s="12"/>
      <c r="P147" s="12"/>
      <c r="Q147" s="12"/>
      <c r="R147" s="12"/>
      <c r="S147" s="12"/>
    </row>
    <row r="148" spans="2:19" ht="12.75">
      <c r="B148" s="12"/>
      <c r="C148" s="12"/>
      <c r="D148" s="12"/>
      <c r="E148" s="12"/>
      <c r="F148" s="12"/>
      <c r="G148" s="12"/>
      <c r="H148" s="12"/>
      <c r="I148" s="12"/>
      <c r="J148" s="12"/>
      <c r="K148" s="12"/>
      <c r="L148" s="12"/>
      <c r="M148" s="12"/>
      <c r="N148" s="12"/>
      <c r="O148" s="12"/>
      <c r="P148" s="12"/>
      <c r="Q148" s="12"/>
      <c r="R148" s="12"/>
      <c r="S148" s="12"/>
    </row>
    <row r="149" spans="2:19" ht="12.75">
      <c r="B149" s="12"/>
      <c r="C149" s="12"/>
      <c r="D149" s="12"/>
      <c r="E149" s="12"/>
      <c r="F149" s="12"/>
      <c r="G149" s="12"/>
      <c r="H149" s="12"/>
      <c r="I149" s="12"/>
      <c r="J149" s="12"/>
      <c r="K149" s="12"/>
      <c r="L149" s="12"/>
      <c r="M149" s="12"/>
      <c r="N149" s="12"/>
      <c r="O149" s="12"/>
      <c r="P149" s="12"/>
      <c r="Q149" s="12"/>
      <c r="R149" s="12"/>
      <c r="S149" s="12"/>
    </row>
    <row r="150" spans="2:19" ht="12.75">
      <c r="B150" s="12"/>
      <c r="C150" s="12"/>
      <c r="D150" s="12"/>
      <c r="E150" s="12"/>
      <c r="F150" s="12"/>
      <c r="G150" s="12"/>
      <c r="H150" s="12"/>
      <c r="I150" s="12"/>
      <c r="J150" s="12"/>
      <c r="K150" s="12"/>
      <c r="L150" s="12"/>
      <c r="M150" s="12"/>
      <c r="N150" s="12"/>
      <c r="O150" s="12"/>
      <c r="P150" s="12"/>
      <c r="Q150" s="12"/>
      <c r="R150" s="12"/>
      <c r="S150" s="12"/>
    </row>
    <row r="151" spans="2:19" ht="12.75">
      <c r="B151" s="12"/>
      <c r="C151" s="12"/>
      <c r="D151" s="12"/>
      <c r="E151" s="12"/>
      <c r="F151" s="12"/>
      <c r="G151" s="12"/>
      <c r="H151" s="12"/>
      <c r="I151" s="12"/>
      <c r="J151" s="12"/>
      <c r="K151" s="12"/>
      <c r="L151" s="12"/>
      <c r="M151" s="12"/>
      <c r="N151" s="12"/>
      <c r="O151" s="12"/>
      <c r="P151" s="12"/>
      <c r="Q151" s="12"/>
      <c r="R151" s="12"/>
      <c r="S151" s="12"/>
    </row>
    <row r="152" spans="2:19" ht="12.75">
      <c r="B152" s="12"/>
      <c r="C152" s="12"/>
      <c r="D152" s="12"/>
      <c r="E152" s="12"/>
      <c r="F152" s="12"/>
      <c r="G152" s="12"/>
      <c r="H152" s="12"/>
      <c r="I152" s="12"/>
      <c r="J152" s="12"/>
      <c r="K152" s="12"/>
      <c r="L152" s="12"/>
      <c r="M152" s="12"/>
      <c r="N152" s="12"/>
      <c r="O152" s="12"/>
      <c r="P152" s="12"/>
      <c r="Q152" s="12"/>
      <c r="R152" s="12"/>
      <c r="S152" s="12"/>
    </row>
    <row r="153" spans="2:19" ht="12.75">
      <c r="B153" s="12"/>
      <c r="C153" s="12"/>
      <c r="D153" s="12"/>
      <c r="E153" s="12"/>
      <c r="F153" s="12"/>
      <c r="G153" s="12"/>
      <c r="H153" s="12"/>
      <c r="I153" s="12"/>
      <c r="J153" s="12"/>
      <c r="K153" s="12"/>
      <c r="L153" s="12"/>
      <c r="M153" s="12"/>
      <c r="N153" s="12"/>
      <c r="O153" s="12"/>
      <c r="P153" s="12"/>
      <c r="Q153" s="12"/>
      <c r="R153" s="12"/>
      <c r="S153" s="12"/>
    </row>
    <row r="154" spans="2:19" ht="12.75">
      <c r="B154" s="12"/>
      <c r="C154" s="12"/>
      <c r="D154" s="12"/>
      <c r="E154" s="12"/>
      <c r="F154" s="12"/>
      <c r="G154" s="12"/>
      <c r="H154" s="12"/>
      <c r="I154" s="12"/>
      <c r="J154" s="12"/>
      <c r="K154" s="12"/>
      <c r="L154" s="12"/>
      <c r="M154" s="12"/>
      <c r="N154" s="12"/>
      <c r="O154" s="12"/>
      <c r="P154" s="12"/>
      <c r="Q154" s="12"/>
      <c r="R154" s="12"/>
      <c r="S154" s="12"/>
    </row>
    <row r="155" spans="2:19" ht="12.75">
      <c r="B155" s="12"/>
      <c r="C155" s="12"/>
      <c r="D155" s="12"/>
      <c r="E155" s="12"/>
      <c r="F155" s="12"/>
      <c r="G155" s="12"/>
      <c r="H155" s="12"/>
      <c r="I155" s="12"/>
      <c r="J155" s="12"/>
      <c r="K155" s="12"/>
      <c r="L155" s="12"/>
      <c r="M155" s="12"/>
      <c r="N155" s="12"/>
      <c r="O155" s="12"/>
      <c r="P155" s="12"/>
      <c r="Q155" s="12"/>
      <c r="R155" s="12"/>
      <c r="S155" s="12"/>
    </row>
    <row r="156" spans="2:19" ht="12.75">
      <c r="B156" s="12"/>
      <c r="C156" s="12"/>
      <c r="D156" s="12"/>
      <c r="E156" s="12"/>
      <c r="F156" s="12"/>
      <c r="G156" s="12"/>
      <c r="H156" s="12"/>
      <c r="I156" s="12"/>
      <c r="J156" s="12"/>
      <c r="K156" s="12"/>
      <c r="L156" s="12"/>
      <c r="M156" s="12"/>
      <c r="N156" s="12"/>
      <c r="O156" s="12"/>
      <c r="P156" s="12"/>
      <c r="Q156" s="12"/>
      <c r="R156" s="12"/>
      <c r="S156" s="12"/>
    </row>
    <row r="157" spans="2:19" ht="12.75">
      <c r="B157" s="12"/>
      <c r="C157" s="12"/>
      <c r="D157" s="12"/>
      <c r="E157" s="12"/>
      <c r="F157" s="12"/>
      <c r="G157" s="12"/>
      <c r="H157" s="12"/>
      <c r="I157" s="12"/>
      <c r="J157" s="12"/>
      <c r="K157" s="12"/>
      <c r="L157" s="12"/>
      <c r="M157" s="12"/>
      <c r="N157" s="12"/>
      <c r="O157" s="12"/>
      <c r="P157" s="12"/>
      <c r="Q157" s="12"/>
      <c r="R157" s="12"/>
      <c r="S157" s="12"/>
    </row>
    <row r="158" spans="2:19" ht="12.75">
      <c r="B158" s="12"/>
      <c r="C158" s="12"/>
      <c r="D158" s="12"/>
      <c r="E158" s="12"/>
      <c r="F158" s="12"/>
      <c r="G158" s="12"/>
      <c r="H158" s="12"/>
      <c r="I158" s="12"/>
      <c r="J158" s="12"/>
      <c r="K158" s="12"/>
      <c r="L158" s="12"/>
      <c r="M158" s="12"/>
      <c r="N158" s="12"/>
      <c r="O158" s="12"/>
      <c r="P158" s="12"/>
      <c r="Q158" s="12"/>
      <c r="R158" s="12"/>
      <c r="S158" s="12"/>
    </row>
    <row r="159" spans="2:19" ht="12.75">
      <c r="B159" s="12"/>
      <c r="C159" s="12"/>
      <c r="D159" s="12"/>
      <c r="E159" s="12"/>
      <c r="F159" s="12"/>
      <c r="G159" s="12"/>
      <c r="H159" s="12"/>
      <c r="I159" s="12"/>
      <c r="J159" s="12"/>
      <c r="K159" s="12"/>
      <c r="L159" s="12"/>
      <c r="M159" s="12"/>
      <c r="N159" s="12"/>
      <c r="O159" s="12"/>
      <c r="P159" s="12"/>
      <c r="Q159" s="12"/>
      <c r="R159" s="12"/>
      <c r="S159" s="12"/>
    </row>
    <row r="160" spans="2:19" ht="12.75">
      <c r="B160" s="12"/>
      <c r="C160" s="12"/>
      <c r="D160" s="12"/>
      <c r="E160" s="12"/>
      <c r="F160" s="12"/>
      <c r="G160" s="12"/>
      <c r="H160" s="12"/>
      <c r="I160" s="12"/>
      <c r="J160" s="12"/>
      <c r="K160" s="12"/>
      <c r="L160" s="12"/>
      <c r="M160" s="12"/>
      <c r="N160" s="12"/>
      <c r="O160" s="12"/>
      <c r="P160" s="12"/>
      <c r="Q160" s="12"/>
      <c r="R160" s="12"/>
      <c r="S160" s="12"/>
    </row>
    <row r="161" spans="2:19" ht="12.75">
      <c r="B161" s="12"/>
      <c r="C161" s="12"/>
      <c r="D161" s="12"/>
      <c r="E161" s="12"/>
      <c r="F161" s="12"/>
      <c r="G161" s="12"/>
      <c r="H161" s="12"/>
      <c r="I161" s="12"/>
      <c r="J161" s="12"/>
      <c r="K161" s="12"/>
      <c r="L161" s="12"/>
      <c r="M161" s="12"/>
      <c r="N161" s="12"/>
      <c r="O161" s="12"/>
      <c r="P161" s="12"/>
      <c r="Q161" s="12"/>
      <c r="R161" s="12"/>
      <c r="S161" s="12"/>
    </row>
    <row r="162" spans="2:19" ht="12.75">
      <c r="B162" s="12"/>
      <c r="C162" s="12"/>
      <c r="D162" s="12"/>
      <c r="E162" s="12"/>
      <c r="F162" s="12"/>
      <c r="G162" s="12"/>
      <c r="H162" s="12"/>
      <c r="I162" s="12"/>
      <c r="J162" s="12"/>
      <c r="K162" s="12"/>
      <c r="L162" s="12"/>
      <c r="M162" s="12"/>
      <c r="N162" s="12"/>
      <c r="O162" s="12"/>
      <c r="P162" s="12"/>
      <c r="Q162" s="12"/>
      <c r="R162" s="12"/>
      <c r="S162" s="12"/>
    </row>
    <row r="163" spans="2:19" ht="12.75">
      <c r="B163" s="12"/>
      <c r="C163" s="12"/>
      <c r="D163" s="12"/>
      <c r="E163" s="12"/>
      <c r="F163" s="12"/>
      <c r="G163" s="12"/>
      <c r="H163" s="12"/>
      <c r="I163" s="12"/>
      <c r="J163" s="12"/>
      <c r="K163" s="12"/>
      <c r="L163" s="12"/>
      <c r="M163" s="12"/>
      <c r="N163" s="12"/>
      <c r="O163" s="12"/>
      <c r="P163" s="12"/>
      <c r="Q163" s="12"/>
      <c r="R163" s="12"/>
      <c r="S163" s="12"/>
    </row>
    <row r="164" spans="2:19" ht="12.75">
      <c r="B164" s="12"/>
      <c r="C164" s="12"/>
      <c r="D164" s="12"/>
      <c r="E164" s="12"/>
      <c r="F164" s="12"/>
      <c r="G164" s="12"/>
      <c r="H164" s="12"/>
      <c r="I164" s="12"/>
      <c r="J164" s="12"/>
      <c r="K164" s="12"/>
      <c r="L164" s="12"/>
      <c r="M164" s="12"/>
      <c r="N164" s="12"/>
      <c r="O164" s="12"/>
      <c r="P164" s="12"/>
      <c r="Q164" s="12"/>
      <c r="R164" s="12"/>
      <c r="S164" s="12"/>
    </row>
    <row r="165" spans="2:19" ht="12.75">
      <c r="B165" s="12"/>
      <c r="C165" s="12"/>
      <c r="D165" s="12"/>
      <c r="E165" s="12"/>
      <c r="F165" s="12"/>
      <c r="G165" s="12"/>
      <c r="H165" s="12"/>
      <c r="I165" s="12"/>
      <c r="J165" s="12"/>
      <c r="K165" s="12"/>
      <c r="L165" s="12"/>
      <c r="M165" s="12"/>
      <c r="N165" s="12"/>
      <c r="O165" s="12"/>
      <c r="P165" s="12"/>
      <c r="Q165" s="12"/>
      <c r="R165" s="12"/>
      <c r="S165" s="12"/>
    </row>
    <row r="166" spans="2:19" ht="12.75">
      <c r="B166" s="12"/>
      <c r="C166" s="12"/>
      <c r="D166" s="12"/>
      <c r="E166" s="12"/>
      <c r="F166" s="12"/>
      <c r="G166" s="12"/>
      <c r="H166" s="12"/>
      <c r="I166" s="12"/>
      <c r="J166" s="12"/>
      <c r="K166" s="12"/>
      <c r="L166" s="12"/>
      <c r="M166" s="12"/>
      <c r="N166" s="12"/>
      <c r="O166" s="12"/>
      <c r="P166" s="12"/>
      <c r="Q166" s="12"/>
      <c r="R166" s="12"/>
      <c r="S166" s="12"/>
    </row>
    <row r="167" spans="2:19" ht="12.75">
      <c r="B167" s="12"/>
      <c r="C167" s="12"/>
      <c r="D167" s="12"/>
      <c r="E167" s="12"/>
      <c r="F167" s="12"/>
      <c r="G167" s="12"/>
      <c r="H167" s="12"/>
      <c r="I167" s="12"/>
      <c r="J167" s="12"/>
      <c r="K167" s="12"/>
      <c r="L167" s="12"/>
      <c r="M167" s="12"/>
      <c r="N167" s="12"/>
      <c r="O167" s="12"/>
      <c r="P167" s="12"/>
      <c r="Q167" s="12"/>
      <c r="R167" s="12"/>
      <c r="S167" s="12"/>
    </row>
    <row r="168" spans="2:19" ht="12.75">
      <c r="B168" s="12"/>
      <c r="C168" s="12"/>
      <c r="D168" s="12"/>
      <c r="E168" s="12"/>
      <c r="F168" s="12"/>
      <c r="G168" s="12"/>
      <c r="H168" s="12"/>
      <c r="I168" s="12"/>
      <c r="J168" s="12"/>
      <c r="K168" s="12"/>
      <c r="L168" s="12"/>
      <c r="M168" s="12"/>
      <c r="N168" s="12"/>
      <c r="O168" s="12"/>
      <c r="P168" s="12"/>
      <c r="Q168" s="12"/>
      <c r="R168" s="12"/>
      <c r="S168" s="12"/>
    </row>
    <row r="169" spans="2:19" ht="12.75">
      <c r="B169" s="12"/>
      <c r="C169" s="12"/>
      <c r="D169" s="12"/>
      <c r="E169" s="12"/>
      <c r="F169" s="12"/>
      <c r="G169" s="12"/>
      <c r="H169" s="12"/>
      <c r="I169" s="12"/>
      <c r="J169" s="12"/>
      <c r="K169" s="12"/>
      <c r="L169" s="12"/>
      <c r="M169" s="12"/>
      <c r="N169" s="12"/>
      <c r="O169" s="12"/>
      <c r="P169" s="12"/>
      <c r="Q169" s="12"/>
      <c r="R169" s="12"/>
      <c r="S169" s="12"/>
    </row>
    <row r="170" spans="2:19" ht="12.75">
      <c r="B170" s="12"/>
      <c r="C170" s="12"/>
      <c r="D170" s="12"/>
      <c r="E170" s="12"/>
      <c r="F170" s="12"/>
      <c r="G170" s="12"/>
      <c r="H170" s="12"/>
      <c r="I170" s="12"/>
      <c r="J170" s="12"/>
      <c r="K170" s="12"/>
      <c r="L170" s="12"/>
      <c r="M170" s="12"/>
      <c r="N170" s="12"/>
      <c r="O170" s="12"/>
      <c r="P170" s="12"/>
      <c r="Q170" s="12"/>
      <c r="R170" s="12"/>
      <c r="S170" s="12"/>
    </row>
    <row r="171" spans="2:19" ht="12.75">
      <c r="B171" s="12"/>
      <c r="C171" s="12"/>
      <c r="D171" s="12"/>
      <c r="E171" s="12"/>
      <c r="F171" s="12"/>
      <c r="G171" s="12"/>
      <c r="H171" s="12"/>
      <c r="I171" s="12"/>
      <c r="J171" s="12"/>
      <c r="K171" s="12"/>
      <c r="L171" s="12"/>
      <c r="M171" s="12"/>
      <c r="N171" s="12"/>
      <c r="O171" s="12"/>
      <c r="P171" s="12"/>
      <c r="Q171" s="12"/>
      <c r="R171" s="12"/>
      <c r="S171" s="12"/>
    </row>
    <row r="172" spans="2:19" ht="12.75">
      <c r="B172" s="12"/>
      <c r="C172" s="12"/>
      <c r="D172" s="12"/>
      <c r="E172" s="12"/>
      <c r="F172" s="12"/>
      <c r="G172" s="12"/>
      <c r="H172" s="12"/>
      <c r="I172" s="12"/>
      <c r="J172" s="12"/>
      <c r="K172" s="12"/>
      <c r="L172" s="12"/>
      <c r="M172" s="12"/>
      <c r="N172" s="12"/>
      <c r="O172" s="12"/>
      <c r="P172" s="12"/>
      <c r="Q172" s="12"/>
      <c r="R172" s="12"/>
      <c r="S172" s="12"/>
    </row>
    <row r="173" spans="2:19" ht="12.75">
      <c r="B173" s="12"/>
      <c r="C173" s="12"/>
      <c r="D173" s="12"/>
      <c r="E173" s="12"/>
      <c r="F173" s="12"/>
      <c r="G173" s="12"/>
      <c r="H173" s="12"/>
      <c r="I173" s="12"/>
      <c r="J173" s="12"/>
      <c r="K173" s="12"/>
      <c r="L173" s="12"/>
      <c r="M173" s="12"/>
      <c r="N173" s="12"/>
      <c r="O173" s="12"/>
      <c r="P173" s="12"/>
      <c r="Q173" s="12"/>
      <c r="R173" s="12"/>
      <c r="S173" s="12"/>
    </row>
    <row r="174" spans="2:19" ht="12.75">
      <c r="B174" s="12"/>
      <c r="C174" s="12"/>
      <c r="D174" s="12"/>
      <c r="E174" s="12"/>
      <c r="F174" s="12"/>
      <c r="G174" s="12"/>
      <c r="H174" s="12"/>
      <c r="I174" s="12"/>
      <c r="J174" s="12"/>
      <c r="K174" s="12"/>
      <c r="L174" s="12"/>
      <c r="M174" s="12"/>
      <c r="N174" s="12"/>
      <c r="O174" s="12"/>
      <c r="P174" s="12"/>
      <c r="Q174" s="12"/>
      <c r="R174" s="12"/>
      <c r="S174" s="12"/>
    </row>
    <row r="175" spans="2:19" ht="12.75">
      <c r="B175" s="12"/>
      <c r="C175" s="12"/>
      <c r="D175" s="12"/>
      <c r="E175" s="12"/>
      <c r="F175" s="12"/>
      <c r="G175" s="12"/>
      <c r="H175" s="12"/>
      <c r="I175" s="12"/>
      <c r="J175" s="12"/>
      <c r="K175" s="12"/>
      <c r="L175" s="12"/>
      <c r="M175" s="12"/>
      <c r="N175" s="12"/>
      <c r="O175" s="12"/>
      <c r="P175" s="12"/>
      <c r="Q175" s="12"/>
      <c r="R175" s="12"/>
      <c r="S175" s="12"/>
    </row>
    <row r="176" spans="2:19" ht="12.75">
      <c r="B176" s="12"/>
      <c r="C176" s="12"/>
      <c r="D176" s="12"/>
      <c r="E176" s="12"/>
      <c r="F176" s="12"/>
      <c r="G176" s="12"/>
      <c r="H176" s="12"/>
      <c r="I176" s="12"/>
      <c r="J176" s="12"/>
      <c r="K176" s="12"/>
      <c r="L176" s="12"/>
      <c r="M176" s="12"/>
      <c r="N176" s="12"/>
      <c r="O176" s="12"/>
      <c r="P176" s="12"/>
      <c r="Q176" s="12"/>
      <c r="R176" s="12"/>
      <c r="S176" s="12"/>
    </row>
    <row r="177" spans="2:19" ht="12.75">
      <c r="B177" s="12"/>
      <c r="C177" s="12"/>
      <c r="D177" s="12"/>
      <c r="E177" s="12"/>
      <c r="F177" s="12"/>
      <c r="G177" s="12"/>
      <c r="H177" s="12"/>
      <c r="I177" s="12"/>
      <c r="J177" s="12"/>
      <c r="K177" s="12"/>
      <c r="L177" s="12"/>
      <c r="M177" s="12"/>
      <c r="N177" s="12"/>
      <c r="O177" s="12"/>
      <c r="P177" s="12"/>
      <c r="Q177" s="12"/>
      <c r="R177" s="12"/>
      <c r="S177" s="12"/>
    </row>
    <row r="178" spans="2:19" ht="12.75">
      <c r="B178" s="12"/>
      <c r="C178" s="12"/>
      <c r="D178" s="12"/>
      <c r="E178" s="12"/>
      <c r="F178" s="12"/>
      <c r="G178" s="12"/>
      <c r="H178" s="12"/>
      <c r="I178" s="12"/>
      <c r="J178" s="12"/>
      <c r="K178" s="12"/>
      <c r="L178" s="12"/>
      <c r="M178" s="12"/>
      <c r="N178" s="12"/>
      <c r="O178" s="12"/>
      <c r="P178" s="12"/>
      <c r="Q178" s="12"/>
      <c r="R178" s="12"/>
      <c r="S178" s="12"/>
    </row>
    <row r="179" spans="2:19" ht="12.75">
      <c r="B179" s="12"/>
      <c r="C179" s="12"/>
      <c r="D179" s="12"/>
      <c r="E179" s="12"/>
      <c r="F179" s="12"/>
      <c r="G179" s="12"/>
      <c r="H179" s="12"/>
      <c r="I179" s="12"/>
      <c r="J179" s="12"/>
      <c r="K179" s="12"/>
      <c r="L179" s="12"/>
      <c r="M179" s="12"/>
      <c r="N179" s="12"/>
      <c r="O179" s="12"/>
      <c r="P179" s="12"/>
      <c r="Q179" s="12"/>
      <c r="R179" s="12"/>
      <c r="S179" s="12"/>
    </row>
    <row r="180" spans="2:19" ht="12.75">
      <c r="B180" s="12"/>
      <c r="C180" s="12"/>
      <c r="D180" s="12"/>
      <c r="E180" s="12"/>
      <c r="F180" s="12"/>
      <c r="G180" s="12"/>
      <c r="H180" s="12"/>
      <c r="I180" s="12"/>
      <c r="J180" s="12"/>
      <c r="K180" s="12"/>
      <c r="L180" s="12"/>
      <c r="M180" s="12"/>
      <c r="N180" s="12"/>
      <c r="O180" s="12"/>
      <c r="P180" s="12"/>
      <c r="Q180" s="12"/>
      <c r="R180" s="12"/>
      <c r="S180" s="12"/>
    </row>
    <row r="181" spans="2:19" ht="12.75">
      <c r="B181" s="12"/>
      <c r="C181" s="12"/>
      <c r="D181" s="12"/>
      <c r="E181" s="12"/>
      <c r="F181" s="12"/>
      <c r="G181" s="12"/>
      <c r="H181" s="12"/>
      <c r="I181" s="12"/>
      <c r="J181" s="12"/>
      <c r="K181" s="12"/>
      <c r="L181" s="12"/>
      <c r="M181" s="12"/>
      <c r="N181" s="12"/>
      <c r="O181" s="12"/>
      <c r="P181" s="12"/>
      <c r="Q181" s="12"/>
      <c r="R181" s="12"/>
      <c r="S181" s="12"/>
    </row>
    <row r="182" spans="2:19" ht="12.75">
      <c r="B182" s="12"/>
      <c r="C182" s="12"/>
      <c r="D182" s="12"/>
      <c r="E182" s="12"/>
      <c r="F182" s="12"/>
      <c r="G182" s="12"/>
      <c r="H182" s="12"/>
      <c r="I182" s="12"/>
      <c r="J182" s="12"/>
      <c r="K182" s="12"/>
      <c r="L182" s="12"/>
      <c r="M182" s="12"/>
      <c r="N182" s="12"/>
      <c r="O182" s="12"/>
      <c r="P182" s="12"/>
      <c r="Q182" s="12"/>
      <c r="R182" s="12"/>
      <c r="S182" s="12"/>
    </row>
    <row r="183" spans="2:19" ht="12.75">
      <c r="B183" s="12"/>
      <c r="C183" s="12"/>
      <c r="D183" s="12"/>
      <c r="E183" s="12"/>
      <c r="F183" s="12"/>
      <c r="G183" s="12"/>
      <c r="H183" s="12"/>
      <c r="I183" s="12"/>
      <c r="J183" s="12"/>
      <c r="K183" s="12"/>
      <c r="L183" s="12"/>
      <c r="M183" s="12"/>
      <c r="N183" s="12"/>
      <c r="O183" s="12"/>
      <c r="P183" s="12"/>
      <c r="Q183" s="12"/>
      <c r="R183" s="12"/>
      <c r="S183" s="12"/>
    </row>
    <row r="184" spans="2:19" ht="12.75">
      <c r="B184" s="12"/>
      <c r="C184" s="12"/>
      <c r="D184" s="12"/>
      <c r="E184" s="12"/>
      <c r="F184" s="12"/>
      <c r="G184" s="12"/>
      <c r="H184" s="12"/>
      <c r="I184" s="12"/>
      <c r="J184" s="12"/>
      <c r="K184" s="12"/>
      <c r="L184" s="12"/>
      <c r="M184" s="12"/>
      <c r="N184" s="12"/>
      <c r="O184" s="12"/>
      <c r="P184" s="12"/>
      <c r="Q184" s="12"/>
      <c r="R184" s="12"/>
      <c r="S184" s="12"/>
    </row>
    <row r="185" spans="2:19" ht="12.75">
      <c r="B185" s="12"/>
      <c r="C185" s="12"/>
      <c r="D185" s="12"/>
      <c r="E185" s="12"/>
      <c r="F185" s="12"/>
      <c r="G185" s="12"/>
      <c r="H185" s="12"/>
      <c r="I185" s="12"/>
      <c r="J185" s="12"/>
      <c r="K185" s="12"/>
      <c r="L185" s="12"/>
      <c r="M185" s="12"/>
      <c r="N185" s="12"/>
      <c r="O185" s="12"/>
      <c r="P185" s="12"/>
      <c r="Q185" s="12"/>
      <c r="R185" s="12"/>
      <c r="S185" s="12"/>
    </row>
    <row r="186" spans="2:19" ht="12.75">
      <c r="B186" s="12"/>
      <c r="C186" s="12"/>
      <c r="D186" s="12"/>
      <c r="E186" s="12"/>
      <c r="F186" s="12"/>
      <c r="G186" s="12"/>
      <c r="H186" s="12"/>
      <c r="I186" s="12"/>
      <c r="J186" s="12"/>
      <c r="K186" s="12"/>
      <c r="L186" s="12"/>
      <c r="M186" s="12"/>
      <c r="N186" s="12"/>
      <c r="O186" s="12"/>
      <c r="P186" s="12"/>
      <c r="Q186" s="12"/>
      <c r="R186" s="12"/>
      <c r="S186" s="12"/>
    </row>
    <row r="187" spans="2:19" ht="12.75">
      <c r="B187" s="12"/>
      <c r="C187" s="12"/>
      <c r="D187" s="12"/>
      <c r="E187" s="12"/>
      <c r="F187" s="12"/>
      <c r="G187" s="12"/>
      <c r="H187" s="12"/>
      <c r="I187" s="12"/>
      <c r="J187" s="12"/>
      <c r="K187" s="12"/>
      <c r="L187" s="12"/>
      <c r="M187" s="12"/>
      <c r="N187" s="12"/>
      <c r="O187" s="12"/>
      <c r="P187" s="12"/>
      <c r="Q187" s="12"/>
      <c r="R187" s="12"/>
      <c r="S187" s="12"/>
    </row>
    <row r="188" spans="2:19" ht="12.75">
      <c r="B188" s="12"/>
      <c r="C188" s="12"/>
      <c r="D188" s="12"/>
      <c r="E188" s="12"/>
      <c r="F188" s="12"/>
      <c r="G188" s="12"/>
      <c r="H188" s="12"/>
      <c r="I188" s="12"/>
      <c r="J188" s="12"/>
      <c r="K188" s="12"/>
      <c r="L188" s="12"/>
      <c r="M188" s="12"/>
      <c r="N188" s="12"/>
      <c r="O188" s="12"/>
      <c r="P188" s="12"/>
      <c r="Q188" s="12"/>
      <c r="R188" s="12"/>
      <c r="S188" s="12"/>
    </row>
    <row r="189" spans="2:19" ht="12.75">
      <c r="B189" s="12"/>
      <c r="C189" s="12"/>
      <c r="D189" s="12"/>
      <c r="E189" s="12"/>
      <c r="F189" s="12"/>
      <c r="G189" s="12"/>
      <c r="H189" s="12"/>
      <c r="I189" s="12"/>
      <c r="J189" s="12"/>
      <c r="K189" s="12"/>
      <c r="L189" s="12"/>
      <c r="M189" s="12"/>
      <c r="N189" s="12"/>
      <c r="O189" s="12"/>
      <c r="P189" s="12"/>
      <c r="Q189" s="12"/>
      <c r="R189" s="12"/>
      <c r="S189" s="12"/>
    </row>
    <row r="190" spans="2:19" ht="12.75">
      <c r="B190" s="12"/>
      <c r="C190" s="12"/>
      <c r="D190" s="12"/>
      <c r="E190" s="12"/>
      <c r="F190" s="12"/>
      <c r="G190" s="12"/>
      <c r="H190" s="12"/>
      <c r="I190" s="12"/>
      <c r="J190" s="12"/>
      <c r="K190" s="12"/>
      <c r="L190" s="12"/>
      <c r="M190" s="12"/>
      <c r="N190" s="12"/>
      <c r="O190" s="12"/>
      <c r="P190" s="12"/>
      <c r="Q190" s="12"/>
      <c r="R190" s="12"/>
      <c r="S190" s="12"/>
    </row>
    <row r="191" spans="2:19" ht="12.75">
      <c r="B191" s="12"/>
      <c r="C191" s="12"/>
      <c r="D191" s="12"/>
      <c r="E191" s="12"/>
      <c r="F191" s="12"/>
      <c r="G191" s="12"/>
      <c r="H191" s="12"/>
      <c r="I191" s="12"/>
      <c r="J191" s="12"/>
      <c r="K191" s="12"/>
      <c r="L191" s="12"/>
      <c r="M191" s="12"/>
      <c r="N191" s="12"/>
      <c r="O191" s="12"/>
      <c r="P191" s="12"/>
      <c r="Q191" s="12"/>
      <c r="R191" s="12"/>
      <c r="S191" s="12"/>
    </row>
    <row r="192" spans="2:19" ht="12.75">
      <c r="B192" s="12"/>
      <c r="C192" s="12"/>
      <c r="D192" s="12"/>
      <c r="E192" s="12"/>
      <c r="F192" s="12"/>
      <c r="G192" s="12"/>
      <c r="H192" s="12"/>
      <c r="I192" s="12"/>
      <c r="J192" s="12"/>
      <c r="K192" s="12"/>
      <c r="L192" s="12"/>
      <c r="M192" s="12"/>
      <c r="N192" s="12"/>
      <c r="O192" s="12"/>
      <c r="P192" s="12"/>
      <c r="Q192" s="12"/>
      <c r="R192" s="12"/>
      <c r="S192" s="12"/>
    </row>
    <row r="193" spans="2:19" ht="12.75">
      <c r="B193" s="12"/>
      <c r="C193" s="12"/>
      <c r="D193" s="12"/>
      <c r="E193" s="12"/>
      <c r="F193" s="12"/>
      <c r="G193" s="12"/>
      <c r="H193" s="12"/>
      <c r="I193" s="12"/>
      <c r="J193" s="12"/>
      <c r="K193" s="12"/>
      <c r="L193" s="12"/>
      <c r="M193" s="12"/>
      <c r="N193" s="12"/>
      <c r="O193" s="12"/>
      <c r="P193" s="12"/>
      <c r="Q193" s="12"/>
      <c r="R193" s="12"/>
      <c r="S193" s="12"/>
    </row>
    <row r="194" spans="2:19" ht="12.75">
      <c r="B194" s="12"/>
      <c r="C194" s="12"/>
      <c r="D194" s="12"/>
      <c r="E194" s="12"/>
      <c r="F194" s="12"/>
      <c r="G194" s="12"/>
      <c r="H194" s="12"/>
      <c r="I194" s="12"/>
      <c r="J194" s="12"/>
      <c r="K194" s="12"/>
      <c r="L194" s="12"/>
      <c r="M194" s="12"/>
      <c r="N194" s="12"/>
      <c r="O194" s="12"/>
      <c r="P194" s="12"/>
      <c r="Q194" s="12"/>
      <c r="R194" s="12"/>
      <c r="S194" s="12"/>
    </row>
    <row r="195" spans="2:19" ht="12.75">
      <c r="B195" s="12"/>
      <c r="C195" s="12"/>
      <c r="D195" s="12"/>
      <c r="E195" s="12"/>
      <c r="F195" s="12"/>
      <c r="G195" s="12"/>
      <c r="H195" s="12"/>
      <c r="I195" s="12"/>
      <c r="J195" s="12"/>
      <c r="K195" s="12"/>
      <c r="L195" s="12"/>
      <c r="M195" s="12"/>
      <c r="N195" s="12"/>
      <c r="O195" s="12"/>
      <c r="P195" s="12"/>
      <c r="Q195" s="12"/>
      <c r="R195" s="12"/>
      <c r="S195" s="12"/>
    </row>
    <row r="196" spans="2:19" ht="12.75">
      <c r="B196" s="12"/>
      <c r="C196" s="12"/>
      <c r="D196" s="12"/>
      <c r="E196" s="12"/>
      <c r="F196" s="12"/>
      <c r="G196" s="12"/>
      <c r="H196" s="12"/>
      <c r="I196" s="12"/>
      <c r="J196" s="12"/>
      <c r="K196" s="12"/>
      <c r="L196" s="12"/>
      <c r="M196" s="12"/>
      <c r="N196" s="12"/>
      <c r="O196" s="12"/>
      <c r="P196" s="12"/>
      <c r="Q196" s="12"/>
      <c r="R196" s="12"/>
      <c r="S196" s="12"/>
    </row>
    <row r="197" spans="2:19" ht="12.75">
      <c r="B197" s="12"/>
      <c r="C197" s="12"/>
      <c r="D197" s="12"/>
      <c r="E197" s="12"/>
      <c r="F197" s="12"/>
      <c r="G197" s="12"/>
      <c r="H197" s="12"/>
      <c r="I197" s="12"/>
      <c r="J197" s="12"/>
      <c r="K197" s="12"/>
      <c r="L197" s="12"/>
      <c r="M197" s="12"/>
      <c r="N197" s="12"/>
      <c r="O197" s="12"/>
      <c r="P197" s="12"/>
      <c r="Q197" s="12"/>
      <c r="R197" s="12"/>
      <c r="S197" s="12"/>
    </row>
    <row r="198" spans="2:19" ht="12.75">
      <c r="B198" s="12"/>
      <c r="C198" s="12"/>
      <c r="D198" s="12"/>
      <c r="E198" s="12"/>
      <c r="F198" s="12"/>
      <c r="G198" s="12"/>
      <c r="H198" s="12"/>
      <c r="I198" s="12"/>
      <c r="J198" s="12"/>
      <c r="K198" s="12"/>
      <c r="L198" s="12"/>
      <c r="M198" s="12"/>
      <c r="N198" s="12"/>
      <c r="O198" s="12"/>
      <c r="P198" s="12"/>
      <c r="Q198" s="12"/>
      <c r="R198" s="12"/>
      <c r="S198" s="12"/>
    </row>
    <row r="199" spans="2:19" ht="12.75">
      <c r="B199" s="12"/>
      <c r="C199" s="12"/>
      <c r="D199" s="12"/>
      <c r="E199" s="12"/>
      <c r="F199" s="12"/>
      <c r="G199" s="12"/>
      <c r="H199" s="12"/>
      <c r="I199" s="12"/>
      <c r="J199" s="12"/>
      <c r="K199" s="12"/>
      <c r="L199" s="12"/>
      <c r="M199" s="12"/>
      <c r="N199" s="12"/>
      <c r="O199" s="12"/>
      <c r="P199" s="12"/>
      <c r="Q199" s="12"/>
      <c r="R199" s="12"/>
      <c r="S199" s="12"/>
    </row>
    <row r="200" spans="18:19" ht="12.75">
      <c r="R200" s="12"/>
      <c r="S200" s="12"/>
    </row>
    <row r="201" spans="18:19" ht="12.75">
      <c r="R201" s="12"/>
      <c r="S201" s="12"/>
    </row>
    <row r="202" spans="18:19" ht="12.75">
      <c r="R202" s="12"/>
      <c r="S202" s="12"/>
    </row>
    <row r="203" spans="18:19" ht="12.75">
      <c r="R203" s="12"/>
      <c r="S203" s="12"/>
    </row>
    <row r="204" spans="18:19" ht="12.75">
      <c r="R204" s="12"/>
      <c r="S204" s="12"/>
    </row>
    <row r="205" spans="18:19" ht="12.75">
      <c r="R205" s="12"/>
      <c r="S205" s="12"/>
    </row>
    <row r="206" spans="18:19" ht="12.75">
      <c r="R206" s="12"/>
      <c r="S206" s="12"/>
    </row>
    <row r="207" spans="18:19" ht="12.75">
      <c r="R207" s="12"/>
      <c r="S207" s="12"/>
    </row>
    <row r="208" spans="18:19" ht="12.75">
      <c r="R208" s="12"/>
      <c r="S208" s="12"/>
    </row>
    <row r="209" spans="18:19" ht="12.75">
      <c r="R209" s="12"/>
      <c r="S209" s="12"/>
    </row>
    <row r="210" spans="18:19" ht="12.75">
      <c r="R210" s="12"/>
      <c r="S210" s="12"/>
    </row>
    <row r="211" spans="18:19" ht="12.75">
      <c r="R211" s="12"/>
      <c r="S211" s="12"/>
    </row>
  </sheetData>
  <mergeCells count="12">
    <mergeCell ref="J6:K7"/>
    <mergeCell ref="L6:M7"/>
    <mergeCell ref="Q6:Q7"/>
    <mergeCell ref="A17:Q18"/>
    <mergeCell ref="A4:Q4"/>
    <mergeCell ref="N6:O7"/>
    <mergeCell ref="C6:D7"/>
    <mergeCell ref="G6:G7"/>
    <mergeCell ref="E6:F7"/>
    <mergeCell ref="P6:P7"/>
    <mergeCell ref="H6:I7"/>
    <mergeCell ref="B6:B7"/>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96" r:id="rId1"/>
</worksheet>
</file>

<file path=xl/worksheets/sheet29.xml><?xml version="1.0" encoding="utf-8"?>
<worksheet xmlns="http://schemas.openxmlformats.org/spreadsheetml/2006/main" xmlns:r="http://schemas.openxmlformats.org/officeDocument/2006/relationships">
  <sheetPr>
    <pageSetUpPr fitToPage="1"/>
  </sheetPr>
  <dimension ref="A1:U232"/>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3" sqref="A3:S17"/>
    </sheetView>
  </sheetViews>
  <sheetFormatPr defaultColWidth="11.421875" defaultRowHeight="12.75"/>
  <cols>
    <col min="1" max="1" width="10.7109375" style="1" customWidth="1"/>
    <col min="2" max="2" width="12.7109375" style="1" customWidth="1"/>
    <col min="3" max="6" width="5.7109375" style="1" customWidth="1"/>
    <col min="7" max="7" width="12.7109375" style="1" customWidth="1"/>
    <col min="8" max="17" width="5.7109375" style="1" customWidth="1"/>
    <col min="18" max="18" width="11.7109375" style="1" customWidth="1"/>
    <col min="19" max="19" width="8.7109375" style="1" customWidth="1"/>
    <col min="20" max="29" width="7.7109375" style="1" customWidth="1"/>
    <col min="30" max="16384" width="11.421875" style="1" customWidth="1"/>
  </cols>
  <sheetData>
    <row r="1" spans="2:19" ht="12.75">
      <c r="B1" s="2"/>
      <c r="C1" s="2"/>
      <c r="D1" s="2"/>
      <c r="E1" s="2"/>
      <c r="F1" s="2"/>
      <c r="G1" s="2"/>
      <c r="H1" s="2"/>
      <c r="I1" s="2"/>
      <c r="J1" s="2"/>
      <c r="K1" s="2"/>
      <c r="L1" s="2"/>
      <c r="M1" s="2"/>
      <c r="N1" s="2"/>
      <c r="O1" s="2"/>
      <c r="P1" s="2"/>
      <c r="Q1" s="2"/>
      <c r="R1" s="2"/>
      <c r="S1" s="2"/>
    </row>
    <row r="2" ht="13.5" thickBot="1"/>
    <row r="3" spans="1:19" ht="19.5" customHeight="1" thickTop="1">
      <c r="A3" s="628" t="s">
        <v>14</v>
      </c>
      <c r="B3" s="629"/>
      <c r="C3" s="629"/>
      <c r="D3" s="629"/>
      <c r="E3" s="629"/>
      <c r="F3" s="629"/>
      <c r="G3" s="629"/>
      <c r="H3" s="629"/>
      <c r="I3" s="629"/>
      <c r="J3" s="629"/>
      <c r="K3" s="629"/>
      <c r="L3" s="629"/>
      <c r="M3" s="629"/>
      <c r="N3" s="629"/>
      <c r="O3" s="629"/>
      <c r="P3" s="629"/>
      <c r="Q3" s="629"/>
      <c r="R3" s="629"/>
      <c r="S3" s="630"/>
    </row>
    <row r="4" spans="1:19" ht="9.75" customHeight="1" thickBot="1">
      <c r="A4" s="29"/>
      <c r="B4" s="30"/>
      <c r="C4" s="30"/>
      <c r="D4" s="30"/>
      <c r="E4" s="30"/>
      <c r="F4" s="30"/>
      <c r="G4" s="30"/>
      <c r="H4" s="30"/>
      <c r="I4" s="30"/>
      <c r="J4" s="30"/>
      <c r="K4" s="30"/>
      <c r="L4" s="30"/>
      <c r="M4" s="30"/>
      <c r="N4" s="30"/>
      <c r="O4" s="30"/>
      <c r="P4" s="30"/>
      <c r="Q4" s="30"/>
      <c r="R4" s="30"/>
      <c r="S4" s="32"/>
    </row>
    <row r="5" spans="1:19" ht="24.75" customHeight="1" thickTop="1">
      <c r="A5" s="3"/>
      <c r="B5" s="691" t="s">
        <v>126</v>
      </c>
      <c r="C5" s="692" t="s">
        <v>221</v>
      </c>
      <c r="D5" s="684"/>
      <c r="E5" s="692" t="s">
        <v>227</v>
      </c>
      <c r="F5" s="684"/>
      <c r="G5" s="691" t="s">
        <v>229</v>
      </c>
      <c r="H5" s="692" t="s">
        <v>231</v>
      </c>
      <c r="I5" s="684"/>
      <c r="J5" s="692" t="s">
        <v>232</v>
      </c>
      <c r="K5" s="684"/>
      <c r="L5" s="692" t="s">
        <v>219</v>
      </c>
      <c r="M5" s="684"/>
      <c r="N5" s="692" t="s">
        <v>220</v>
      </c>
      <c r="O5" s="684"/>
      <c r="P5" s="692" t="s">
        <v>233</v>
      </c>
      <c r="Q5" s="684"/>
      <c r="R5" s="753" t="s">
        <v>230</v>
      </c>
      <c r="S5" s="754" t="s">
        <v>4</v>
      </c>
    </row>
    <row r="6" spans="1:19" ht="60" customHeight="1">
      <c r="A6" s="18" t="s">
        <v>379</v>
      </c>
      <c r="B6" s="752"/>
      <c r="C6" s="682"/>
      <c r="D6" s="682"/>
      <c r="E6" s="682"/>
      <c r="F6" s="682"/>
      <c r="G6" s="752"/>
      <c r="H6" s="682"/>
      <c r="I6" s="682"/>
      <c r="J6" s="682"/>
      <c r="K6" s="682"/>
      <c r="L6" s="682"/>
      <c r="M6" s="682"/>
      <c r="N6" s="682"/>
      <c r="O6" s="682"/>
      <c r="P6" s="682"/>
      <c r="Q6" s="682"/>
      <c r="R6" s="701"/>
      <c r="S6" s="755"/>
    </row>
    <row r="7" spans="1:21" ht="19.5" customHeight="1">
      <c r="A7" s="9">
        <v>2005</v>
      </c>
      <c r="B7" s="60">
        <f aca="true" t="shared" si="0" ref="B7:B12">G7+C7+E7</f>
        <v>348.4205722478714</v>
      </c>
      <c r="C7" s="6">
        <f>'CN19'!H8*('CN15'!B8-'CN15'!E8)</f>
        <v>8.421420245568612</v>
      </c>
      <c r="D7" s="88">
        <f aca="true" t="shared" si="1" ref="D7:D14">C7/$G7</f>
        <v>0.025619626306588823</v>
      </c>
      <c r="E7" s="59">
        <f>'CN19'!G8*((1-'CN21a'!W7)*'CN22b'!R7-'CN13'!L7-'CN22b'!R7*('CN13'!K7-'CN13'!L7)/('CN21a'!P7+'CN22b'!R7+'CN23a'!L8))</f>
        <v>11.289429823302823</v>
      </c>
      <c r="F7" s="88">
        <f aca="true" t="shared" si="2" ref="F7:F12">E7/B7</f>
        <v>0.032401731477759474</v>
      </c>
      <c r="G7" s="205">
        <f>'CN15'!P8+'CN13'!G7</f>
        <v>328.709722179</v>
      </c>
      <c r="H7" s="6">
        <f>'CN15'!C8+'CN13'!H7</f>
        <v>52.429</v>
      </c>
      <c r="I7" s="88">
        <f aca="true" t="shared" si="3" ref="I7:I14">H7/$G7</f>
        <v>0.1594993894687715</v>
      </c>
      <c r="J7" s="6">
        <f>'CN9'!$G9*'[1]CSG1'!$W8+'CN9'!AB9</f>
        <v>11.455125297616224</v>
      </c>
      <c r="K7" s="88">
        <f aca="true" t="shared" si="4" ref="K7:K14">J7/$G7</f>
        <v>0.034848757200367494</v>
      </c>
      <c r="L7" s="6">
        <f>('CN9'!$E9+'CN9'!$AA9)*('[1]IRPP1'!$L7+'[1]IRPP1'!$O7)/'[1]IRPP1'!$B7</f>
        <v>3.4926303545763777</v>
      </c>
      <c r="M7" s="88">
        <f aca="true" t="shared" si="5" ref="M7:M14">L7/$G7</f>
        <v>0.010625272448359329</v>
      </c>
      <c r="N7" s="6">
        <f>'CN9'!$J9*('[1]IRPP1'!$L7+'[1]IRPP1'!$O7)/'[1]IRPP1'!$B7</f>
        <v>0.8766704857125273</v>
      </c>
      <c r="O7" s="88">
        <f aca="true" t="shared" si="6" ref="O7:O12">N7/G7</f>
        <v>0.00266700503989089</v>
      </c>
      <c r="P7" s="6">
        <f>'CN9'!I9+'CN9'!K9</f>
        <v>12</v>
      </c>
      <c r="Q7" s="88">
        <f aca="true" t="shared" si="7" ref="Q7:Q12">P7/G7</f>
        <v>0.036506373831758344</v>
      </c>
      <c r="R7" s="183">
        <f aca="true" t="shared" si="8" ref="R7:R12">G7-H7-J7-L7-N7-P7</f>
        <v>248.4562960410949</v>
      </c>
      <c r="S7" s="351">
        <f aca="true" t="shared" si="9" ref="S7:S12">1-R7/B7</f>
        <v>0.28690692849118127</v>
      </c>
      <c r="T7" s="27"/>
      <c r="U7" s="27"/>
    </row>
    <row r="8" spans="1:21" ht="19.5" customHeight="1">
      <c r="A8" s="9">
        <f>A7+1</f>
        <v>2006</v>
      </c>
      <c r="B8" s="60">
        <f t="shared" si="0"/>
        <v>374.97203657119525</v>
      </c>
      <c r="C8" s="6">
        <f>'CN19'!H9*('CN15'!B9-'CN15'!E9)</f>
        <v>9.137682884713897</v>
      </c>
      <c r="D8" s="88">
        <f t="shared" si="1"/>
        <v>0.02583407905180571</v>
      </c>
      <c r="E8" s="59">
        <f>'CN19'!G9*((1-'CN21a'!W8)*'CN22b'!R8-'CN13'!L8-'CN22b'!R8*('CN13'!K8-'CN13'!L8)/('CN21a'!P8+'CN22b'!R8+'CN23a'!L9))</f>
        <v>12.127807136481318</v>
      </c>
      <c r="F8" s="88">
        <f t="shared" si="2"/>
        <v>0.032343230837637765</v>
      </c>
      <c r="G8" s="205">
        <f>'CN15'!P9+'CN13'!G8</f>
        <v>353.70654655000004</v>
      </c>
      <c r="H8" s="6">
        <f>'CN15'!C9+'CN13'!H8</f>
        <v>64.504</v>
      </c>
      <c r="I8" s="88">
        <f t="shared" si="3"/>
        <v>0.18236586410164649</v>
      </c>
      <c r="J8" s="6">
        <f>'CN9'!$G10*'[1]CSG1'!$W9+'CN9'!AB10</f>
        <v>13.216931043544584</v>
      </c>
      <c r="K8" s="88">
        <f t="shared" si="4"/>
        <v>0.03736693926776454</v>
      </c>
      <c r="L8" s="6">
        <f>('CN9'!$E10+'CN9'!$AA10)*('[1]IRPP1'!$L8+'[1]IRPP1'!$O8)/'[1]IRPP1'!$B8</f>
        <v>4.4734172843118785</v>
      </c>
      <c r="M8" s="88">
        <f t="shared" si="5"/>
        <v>0.012647256116531943</v>
      </c>
      <c r="N8" s="6">
        <f>'CN9'!$J10*('[1]IRPP1'!$L8+'[1]IRPP1'!$O8)/'[1]IRPP1'!$B8</f>
        <v>1.1125614066090765</v>
      </c>
      <c r="O8" s="88">
        <f t="shared" si="6"/>
        <v>0.003145436287399347</v>
      </c>
      <c r="P8" s="6">
        <f>'CN9'!I10+'CN9'!K10</f>
        <v>12</v>
      </c>
      <c r="Q8" s="88">
        <f t="shared" si="7"/>
        <v>0.03392642889153785</v>
      </c>
      <c r="R8" s="183">
        <f t="shared" si="8"/>
        <v>258.39963681553445</v>
      </c>
      <c r="S8" s="351">
        <f t="shared" si="9"/>
        <v>0.31088291495445264</v>
      </c>
      <c r="T8" s="27"/>
      <c r="U8" s="27"/>
    </row>
    <row r="9" spans="1:21" ht="19.5" customHeight="1">
      <c r="A9" s="9">
        <f>A8+1</f>
        <v>2007</v>
      </c>
      <c r="B9" s="60">
        <f t="shared" si="0"/>
        <v>409.72832217854767</v>
      </c>
      <c r="C9" s="6">
        <f>'CN19'!H10*('CN15'!B10-'CN15'!E10)</f>
        <v>9.334030223221154</v>
      </c>
      <c r="D9" s="88">
        <f t="shared" si="1"/>
        <v>0.02404391710290306</v>
      </c>
      <c r="E9" s="59">
        <f>'CN19'!G10*((1-'CN21a'!W9)*'CN22b'!R9-'CN13'!L9-'CN22b'!R9*('CN13'!K9-'CN13'!L9)/('CN21a'!P9+'CN22b'!R9+'CN23a'!L10))</f>
        <v>12.186738948326518</v>
      </c>
      <c r="F9" s="88">
        <f t="shared" si="2"/>
        <v>0.029743462408283048</v>
      </c>
      <c r="G9" s="205">
        <f>'CN15'!P10+'CN13'!G9</f>
        <v>388.207553007</v>
      </c>
      <c r="H9" s="6">
        <f>'CN15'!C10+'CN13'!H9</f>
        <v>67.975</v>
      </c>
      <c r="I9" s="88">
        <f t="shared" si="3"/>
        <v>0.1750996328471082</v>
      </c>
      <c r="J9" s="6">
        <f>'CN9'!$G11*'[1]CSG1'!$W10+'CN9'!AB11</f>
        <v>14.8469595079464</v>
      </c>
      <c r="K9" s="88">
        <f t="shared" si="4"/>
        <v>0.038244901195105506</v>
      </c>
      <c r="L9" s="6">
        <f>('CN9'!$E11+'CN9'!$AA11)*('[1]IRPP1'!$L9+'[1]IRPP1'!$O9)/'[1]IRPP1'!$B9</f>
        <v>4.377218325274051</v>
      </c>
      <c r="M9" s="88">
        <f t="shared" si="5"/>
        <v>0.011275458942951384</v>
      </c>
      <c r="N9" s="6">
        <f>'CN9'!$J11*('[1]IRPP1'!$L9+'[1]IRPP1'!$O9)/'[1]IRPP1'!$B9</f>
        <v>1.2189838902380268</v>
      </c>
      <c r="O9" s="88">
        <f t="shared" si="6"/>
        <v>0.00314003135898813</v>
      </c>
      <c r="P9" s="6">
        <f>'CN9'!I11+'CN9'!K11</f>
        <v>13.3</v>
      </c>
      <c r="Q9" s="88">
        <f t="shared" si="7"/>
        <v>0.034260023786194034</v>
      </c>
      <c r="R9" s="183">
        <f t="shared" si="8"/>
        <v>286.4893912835415</v>
      </c>
      <c r="S9" s="351">
        <f t="shared" si="9"/>
        <v>0.300782065149263</v>
      </c>
      <c r="T9" s="27"/>
      <c r="U9" s="27"/>
    </row>
    <row r="10" spans="1:21" ht="19.5" customHeight="1">
      <c r="A10" s="9">
        <v>2008</v>
      </c>
      <c r="B10" s="60">
        <f t="shared" si="0"/>
        <v>403.1726236974833</v>
      </c>
      <c r="C10" s="6">
        <f>'CN19'!H11*('CN15'!B11-'CN15'!E11)</f>
        <v>9.325120987448605</v>
      </c>
      <c r="D10" s="88">
        <f t="shared" si="1"/>
        <v>0.02439004631831673</v>
      </c>
      <c r="E10" s="59">
        <f>'CN19'!G11*((1-'CN21a'!W10)*'CN22b'!R10-'CN13'!L10-'CN22b'!R10*('CN13'!K10-'CN13'!L10)/('CN21a'!P10+'CN22b'!R10+'CN23a'!L11))</f>
        <v>11.514444964034679</v>
      </c>
      <c r="F10" s="88">
        <f t="shared" si="2"/>
        <v>0.02855959032742866</v>
      </c>
      <c r="G10" s="205">
        <f>'CN15'!P11+'CN13'!G10</f>
        <v>382.333057746</v>
      </c>
      <c r="H10" s="6">
        <f>'CN15'!C11+'CN13'!H10</f>
        <v>66.378</v>
      </c>
      <c r="I10" s="88">
        <f t="shared" si="3"/>
        <v>0.17361302836674328</v>
      </c>
      <c r="J10" s="6">
        <f>'CN9'!$G12*'[1]CSG1'!$W11+'CN9'!AB12</f>
        <v>15.157373433196096</v>
      </c>
      <c r="K10" s="88">
        <f t="shared" si="4"/>
        <v>0.039644422908535884</v>
      </c>
      <c r="L10" s="6">
        <f>('CN9'!$E12+'CN9'!$AA12)*('[1]IRPP1'!$L10+'[1]IRPP1'!$O10)/'[1]IRPP1'!$B10</f>
        <v>4.579634927792793</v>
      </c>
      <c r="M10" s="88">
        <f t="shared" si="5"/>
        <v>0.011978129630724315</v>
      </c>
      <c r="N10" s="6">
        <f>'CN9'!$J12*('[1]IRPP1'!$L10+'[1]IRPP1'!$O10)/'[1]IRPP1'!$B10</f>
        <v>1.2357680370102797</v>
      </c>
      <c r="O10" s="88">
        <f t="shared" si="6"/>
        <v>0.003232176794482816</v>
      </c>
      <c r="P10" s="6">
        <f>'CN9'!I12+'CN9'!K12</f>
        <v>12.100000000000001</v>
      </c>
      <c r="Q10" s="88">
        <f t="shared" si="7"/>
        <v>0.031647799620922505</v>
      </c>
      <c r="R10" s="183">
        <f t="shared" si="8"/>
        <v>282.88228134800084</v>
      </c>
      <c r="S10" s="351">
        <f t="shared" si="9"/>
        <v>0.2983594006118361</v>
      </c>
      <c r="T10" s="27"/>
      <c r="U10" s="27"/>
    </row>
    <row r="11" spans="1:21" ht="19.5" customHeight="1">
      <c r="A11" s="9">
        <v>2009</v>
      </c>
      <c r="B11" s="60">
        <f t="shared" si="0"/>
        <v>361.02940611347555</v>
      </c>
      <c r="C11" s="6">
        <f>'CN19'!H12*('CN15'!B12-'CN15'!E12)</f>
        <v>7.915784891518782</v>
      </c>
      <c r="D11" s="88">
        <f t="shared" si="1"/>
        <v>0.023153287620782316</v>
      </c>
      <c r="E11" s="59">
        <f>'CN19'!G12*((1-'CN21a'!W11)*'CN22b'!R11-'CN13'!L11-'CN22b'!R11*('CN13'!K11-'CN13'!L11)/('CN21a'!P11+'CN22b'!R11+'CN23a'!L12))</f>
        <v>11.227621221956769</v>
      </c>
      <c r="F11" s="88">
        <f t="shared" si="2"/>
        <v>0.031098910592418066</v>
      </c>
      <c r="G11" s="205">
        <f>'CN15'!P12+'CN13'!G11</f>
        <v>341.88599999999997</v>
      </c>
      <c r="H11" s="6">
        <f>'CN15'!C12+'CN13'!H11</f>
        <v>38.26</v>
      </c>
      <c r="I11" s="88">
        <f t="shared" si="3"/>
        <v>0.11190864791187706</v>
      </c>
      <c r="J11" s="6">
        <f>'CN9'!$G13*'[1]CSG1'!$W12+'CN9'!AB13</f>
        <v>12.034261451311888</v>
      </c>
      <c r="K11" s="88">
        <f t="shared" si="4"/>
        <v>0.035199632191174515</v>
      </c>
      <c r="L11" s="6">
        <f>('CN9'!$E13+'CN9'!$AA13)*('[1]IRPP1'!$L11+'[1]IRPP1'!$O11)/'[1]IRPP1'!$B11</f>
        <v>3.9980044689372383</v>
      </c>
      <c r="M11" s="88">
        <f t="shared" si="5"/>
        <v>0.011693969536445595</v>
      </c>
      <c r="N11" s="6">
        <f>'CN9'!$J13*('[1]IRPP1'!$L11+'[1]IRPP1'!$O11)/'[1]IRPP1'!$B11</f>
        <v>1.2871199337818142</v>
      </c>
      <c r="O11" s="88">
        <f t="shared" si="6"/>
        <v>0.0037647634994758907</v>
      </c>
      <c r="P11" s="6">
        <f>'CN9'!I13+'CN9'!K13</f>
        <v>11.1</v>
      </c>
      <c r="Q11" s="88">
        <f t="shared" si="7"/>
        <v>0.03246696267176778</v>
      </c>
      <c r="R11" s="183">
        <f t="shared" si="8"/>
        <v>275.20661414596907</v>
      </c>
      <c r="S11" s="351">
        <f t="shared" si="9"/>
        <v>0.23771690204240992</v>
      </c>
      <c r="T11" s="27"/>
      <c r="U11" s="27"/>
    </row>
    <row r="12" spans="1:21" ht="19.5" customHeight="1" thickBot="1">
      <c r="A12" s="10">
        <v>2010</v>
      </c>
      <c r="B12" s="85">
        <f t="shared" si="0"/>
        <v>384.2216258167233</v>
      </c>
      <c r="C12" s="261">
        <f>'CN19'!H13*('CN15'!B13-'CN15'!E13)</f>
        <v>8.525925446941589</v>
      </c>
      <c r="D12" s="90">
        <f t="shared" si="1"/>
        <v>0.02341413278192154</v>
      </c>
      <c r="E12" s="87">
        <f>'CN19'!G13*((1-'CN21a'!W12)*'CN22b'!R12-'CN13'!L12-'CN22b'!R12*('CN13'!K12-'CN13'!L12)/('CN21a'!P12+'CN22b'!R12+'CN23a'!L13))</f>
        <v>11.55983736978181</v>
      </c>
      <c r="F12" s="90">
        <f t="shared" si="2"/>
        <v>0.03008637877998034</v>
      </c>
      <c r="G12" s="85">
        <f>'CN15'!P13+'CN13'!G12</f>
        <v>364.1358629999999</v>
      </c>
      <c r="H12" s="261">
        <f>'CN15'!C13+'CN13'!H12</f>
        <v>50.2634415583744</v>
      </c>
      <c r="I12" s="90">
        <f t="shared" si="3"/>
        <v>0.13803485639747165</v>
      </c>
      <c r="J12" s="261">
        <f>'CN9'!$G14*'[1]CSG1'!$W13+'CN9'!AB14</f>
        <v>12.445282926829265</v>
      </c>
      <c r="K12" s="90">
        <f t="shared" si="4"/>
        <v>0.03417758092898767</v>
      </c>
      <c r="L12" s="261">
        <f>('CN9'!$E14+'CN9'!$AA14)*('[1]IRPP1'!$L12+'[1]IRPP1'!$O12)/'[1]IRPP1'!$B12</f>
        <v>4.3163784910867955</v>
      </c>
      <c r="M12" s="90">
        <f t="shared" si="5"/>
        <v>0.011853758252553104</v>
      </c>
      <c r="N12" s="261">
        <f>'CN9'!$J14*('[1]IRPP1'!$L12+'[1]IRPP1'!$O12)/'[1]IRPP1'!$B12</f>
        <v>1.3738001087286549</v>
      </c>
      <c r="O12" s="90">
        <f t="shared" si="6"/>
        <v>0.003772767937248343</v>
      </c>
      <c r="P12" s="261">
        <f>'CN9'!I14+'CN9'!K14</f>
        <v>11.333099999999998</v>
      </c>
      <c r="Q12" s="90">
        <f t="shared" si="7"/>
        <v>0.031123273348112927</v>
      </c>
      <c r="R12" s="257">
        <f t="shared" si="8"/>
        <v>284.40385991498084</v>
      </c>
      <c r="S12" s="352">
        <f t="shared" si="9"/>
        <v>0.2597921595109701</v>
      </c>
      <c r="T12" s="8"/>
      <c r="U12" s="8"/>
    </row>
    <row r="13" spans="1:21" ht="19.5" customHeight="1" thickTop="1">
      <c r="A13" s="396">
        <v>2011</v>
      </c>
      <c r="B13" s="488">
        <f>G13+C13+E13</f>
        <v>411.0429218581465</v>
      </c>
      <c r="C13" s="534">
        <f>'CN19'!H14*('CN15'!B14-'CN15'!E14)</f>
        <v>9.466091363986202</v>
      </c>
      <c r="D13" s="494">
        <f t="shared" si="1"/>
        <v>0.02432134812843245</v>
      </c>
      <c r="E13" s="487">
        <f>'CN19'!G14*((1-'CN21a'!W13)*'CN22b'!R13-'CN13'!L13-'CN22b'!R13*('CN13'!K13-'CN13'!L13)/('CN21a'!P13+'CN22b'!R13+'CN23a'!L14))</f>
        <v>12.367675064160371</v>
      </c>
      <c r="F13" s="494">
        <f>E13/B13</f>
        <v>0.030088524595561664</v>
      </c>
      <c r="G13" s="488">
        <f>'CN15'!P14+'CN13'!G13</f>
        <v>389.2091554299999</v>
      </c>
      <c r="H13" s="534">
        <f>'CN15'!C14+'CN13'!H13</f>
        <v>60.856373423810524</v>
      </c>
      <c r="I13" s="494">
        <f t="shared" si="3"/>
        <v>0.15635904904800133</v>
      </c>
      <c r="J13" s="534">
        <f>'CN9'!$G15*'[1]CSG1'!$W14+'CN9'!AB15</f>
        <v>12.927320464561179</v>
      </c>
      <c r="K13" s="494">
        <f t="shared" si="4"/>
        <v>0.03321432778290896</v>
      </c>
      <c r="L13" s="534">
        <f>('CN9'!$E15+'CN9'!$AA15)*('[1]IRPP1'!$L13+'[1]IRPP1'!$O13)/'[1]IRPP1'!$B13</f>
        <v>4.850565592383935</v>
      </c>
      <c r="M13" s="494">
        <f t="shared" si="5"/>
        <v>0.0124626194546349</v>
      </c>
      <c r="N13" s="534">
        <f>'CN9'!$J15*('[1]IRPP1'!$L13+'[1]IRPP1'!$O13)/'[1]IRPP1'!$B13</f>
        <v>1.4668450851271897</v>
      </c>
      <c r="O13" s="494">
        <f>N13/G13</f>
        <v>0.0037687836081517997</v>
      </c>
      <c r="P13" s="534">
        <f>'CN9'!I15+'CN9'!K15</f>
        <v>11.673092999999998</v>
      </c>
      <c r="Q13" s="494">
        <f>P13/G13</f>
        <v>0.029991825313316477</v>
      </c>
      <c r="R13" s="496">
        <f>G13-H13-J13-L13-N13-P13</f>
        <v>297.43495786411705</v>
      </c>
      <c r="S13" s="543">
        <f>1-R13/B13</f>
        <v>0.27638953976012326</v>
      </c>
      <c r="T13" s="8"/>
      <c r="U13" s="8"/>
    </row>
    <row r="14" spans="1:21" ht="19.5" customHeight="1" thickBot="1">
      <c r="A14" s="10">
        <v>2012</v>
      </c>
      <c r="B14" s="85">
        <f>G14+C14+E14</f>
        <v>423.3742095138909</v>
      </c>
      <c r="C14" s="261">
        <f>'CN19'!H15*('CN15'!B15-'CN15'!E15)</f>
        <v>9.750074104905785</v>
      </c>
      <c r="D14" s="90">
        <f t="shared" si="1"/>
        <v>0.024321348128432438</v>
      </c>
      <c r="E14" s="87">
        <f>'CN19'!G15*((1-'CN21a'!W14)*'CN22b'!R14-'CN13'!L14-'CN22b'!R14*('CN13'!K14-'CN13'!L14)/('CN21a'!P14+'CN22b'!R14+'CN23a'!L15))</f>
        <v>12.738705316085177</v>
      </c>
      <c r="F14" s="90">
        <f>E14/B14</f>
        <v>0.03008852459556165</v>
      </c>
      <c r="G14" s="85">
        <f>'CN15'!P15+'CN13'!G14</f>
        <v>400.8854300928999</v>
      </c>
      <c r="H14" s="261">
        <f>'CN15'!C15+'CN13'!H14</f>
        <v>62.682064626524834</v>
      </c>
      <c r="I14" s="90">
        <f t="shared" si="3"/>
        <v>0.1563590490480013</v>
      </c>
      <c r="J14" s="261">
        <f>'CN9'!$G16*'[1]CSG1'!$W15+'CN9'!AB16</f>
        <v>13.315140078498013</v>
      </c>
      <c r="K14" s="90">
        <f t="shared" si="4"/>
        <v>0.03321432778290896</v>
      </c>
      <c r="L14" s="261">
        <f>('CN9'!$E16+'CN9'!$AA16)*('[1]IRPP1'!$L14+'[1]IRPP1'!$O14)/'[1]IRPP1'!$B14</f>
        <v>4.996082560155454</v>
      </c>
      <c r="M14" s="90">
        <f t="shared" si="5"/>
        <v>0.0124626194546349</v>
      </c>
      <c r="N14" s="261">
        <f>'CN9'!$J16*('[1]IRPP1'!$L14+'[1]IRPP1'!$O14)/'[1]IRPP1'!$B14</f>
        <v>1.5108504376810052</v>
      </c>
      <c r="O14" s="90">
        <f>N14/G14</f>
        <v>0.0037687836081517993</v>
      </c>
      <c r="P14" s="261">
        <f>'CN9'!I16+'CN9'!K16</f>
        <v>12.02328579</v>
      </c>
      <c r="Q14" s="90">
        <f>P14/G14</f>
        <v>0.029991825313316477</v>
      </c>
      <c r="R14" s="257">
        <f>G14-H14-J14-L14-N14-P14</f>
        <v>306.3580066000406</v>
      </c>
      <c r="S14" s="352">
        <f>1-R14/B14</f>
        <v>0.27638953976012326</v>
      </c>
      <c r="T14" s="8"/>
      <c r="U14" s="8"/>
    </row>
    <row r="15" spans="2:21" ht="14.25" thickBot="1" thickTop="1">
      <c r="B15" s="12"/>
      <c r="C15" s="12"/>
      <c r="D15" s="12"/>
      <c r="E15" s="12"/>
      <c r="F15" s="12"/>
      <c r="G15" s="12"/>
      <c r="H15" s="12"/>
      <c r="I15" s="12"/>
      <c r="J15" s="12"/>
      <c r="K15" s="12"/>
      <c r="L15" s="12"/>
      <c r="M15" s="12"/>
      <c r="N15" s="12"/>
      <c r="O15" s="12"/>
      <c r="P15" s="12"/>
      <c r="Q15" s="12"/>
      <c r="R15" s="12"/>
      <c r="S15" s="12"/>
      <c r="T15" s="8"/>
      <c r="U15" s="8"/>
    </row>
    <row r="16" spans="1:21" ht="13.5" thickTop="1">
      <c r="A16" s="603" t="s">
        <v>46</v>
      </c>
      <c r="B16" s="604"/>
      <c r="C16" s="604"/>
      <c r="D16" s="604"/>
      <c r="E16" s="604"/>
      <c r="F16" s="604"/>
      <c r="G16" s="604"/>
      <c r="H16" s="604"/>
      <c r="I16" s="604"/>
      <c r="J16" s="604"/>
      <c r="K16" s="604"/>
      <c r="L16" s="604"/>
      <c r="M16" s="604"/>
      <c r="N16" s="604"/>
      <c r="O16" s="604"/>
      <c r="P16" s="604"/>
      <c r="Q16" s="604"/>
      <c r="R16" s="604"/>
      <c r="S16" s="605"/>
      <c r="T16" s="8"/>
      <c r="U16" s="8"/>
    </row>
    <row r="17" spans="1:21" ht="13.5" thickBot="1">
      <c r="A17" s="601"/>
      <c r="B17" s="636"/>
      <c r="C17" s="636"/>
      <c r="D17" s="636"/>
      <c r="E17" s="636"/>
      <c r="F17" s="636"/>
      <c r="G17" s="636"/>
      <c r="H17" s="636"/>
      <c r="I17" s="636"/>
      <c r="J17" s="636"/>
      <c r="K17" s="636"/>
      <c r="L17" s="636"/>
      <c r="M17" s="636"/>
      <c r="N17" s="636"/>
      <c r="O17" s="636"/>
      <c r="P17" s="636"/>
      <c r="Q17" s="636"/>
      <c r="R17" s="636"/>
      <c r="S17" s="637"/>
      <c r="T17" s="8"/>
      <c r="U17" s="8"/>
    </row>
    <row r="18" spans="2:21" ht="13.5" thickTop="1">
      <c r="B18" s="12"/>
      <c r="C18" s="12"/>
      <c r="D18" s="12"/>
      <c r="E18" s="12"/>
      <c r="F18" s="12"/>
      <c r="G18" s="12"/>
      <c r="H18" s="12"/>
      <c r="I18" s="12"/>
      <c r="J18" s="12"/>
      <c r="K18" s="12"/>
      <c r="L18" s="12"/>
      <c r="M18" s="12"/>
      <c r="N18" s="12"/>
      <c r="O18" s="12"/>
      <c r="P18" s="12"/>
      <c r="Q18" s="12"/>
      <c r="R18" s="12"/>
      <c r="S18" s="12"/>
      <c r="T18" s="8"/>
      <c r="U18" s="8"/>
    </row>
    <row r="19" spans="2:21" ht="12.75">
      <c r="B19" s="12"/>
      <c r="C19" s="12"/>
      <c r="D19" s="12"/>
      <c r="E19" s="12"/>
      <c r="F19" s="12"/>
      <c r="G19" s="12"/>
      <c r="H19" s="12"/>
      <c r="I19" s="12"/>
      <c r="J19" s="12"/>
      <c r="K19" s="12"/>
      <c r="L19" s="12"/>
      <c r="M19" s="12"/>
      <c r="N19" s="12"/>
      <c r="O19" s="12"/>
      <c r="P19" s="12"/>
      <c r="Q19" s="12"/>
      <c r="R19" s="12"/>
      <c r="S19" s="12"/>
      <c r="T19" s="8"/>
      <c r="U19" s="8"/>
    </row>
    <row r="20" spans="2:21" ht="12.75">
      <c r="B20" s="12"/>
      <c r="C20" s="12"/>
      <c r="D20" s="12"/>
      <c r="E20" s="12"/>
      <c r="F20" s="12"/>
      <c r="G20" s="12"/>
      <c r="H20" s="12"/>
      <c r="I20" s="12"/>
      <c r="J20" s="12"/>
      <c r="K20" s="12"/>
      <c r="L20" s="12"/>
      <c r="M20" s="12"/>
      <c r="N20" s="12"/>
      <c r="O20" s="12"/>
      <c r="P20" s="12"/>
      <c r="Q20" s="12"/>
      <c r="R20" s="12"/>
      <c r="S20" s="12"/>
      <c r="T20" s="8"/>
      <c r="U20" s="8"/>
    </row>
    <row r="21" spans="2:21" ht="12.75">
      <c r="B21" s="12"/>
      <c r="C21" s="12"/>
      <c r="D21" s="12"/>
      <c r="E21" s="12"/>
      <c r="F21" s="12"/>
      <c r="G21" s="12"/>
      <c r="H21" s="12"/>
      <c r="I21" s="12"/>
      <c r="J21" s="12"/>
      <c r="K21" s="12"/>
      <c r="L21" s="12"/>
      <c r="M21" s="12"/>
      <c r="N21" s="12"/>
      <c r="O21" s="12"/>
      <c r="P21" s="12"/>
      <c r="Q21" s="12"/>
      <c r="R21" s="12"/>
      <c r="S21" s="12"/>
      <c r="T21" s="8"/>
      <c r="U21" s="8"/>
    </row>
    <row r="22" spans="2:21" ht="12.75">
      <c r="B22" s="12"/>
      <c r="C22" s="12"/>
      <c r="D22" s="12"/>
      <c r="E22" s="12"/>
      <c r="F22" s="12"/>
      <c r="G22" s="12"/>
      <c r="H22" s="12"/>
      <c r="I22" s="12"/>
      <c r="J22" s="12"/>
      <c r="K22" s="12"/>
      <c r="L22" s="12"/>
      <c r="M22" s="12"/>
      <c r="N22" s="12"/>
      <c r="O22" s="12"/>
      <c r="P22" s="12"/>
      <c r="Q22" s="12"/>
      <c r="R22" s="12"/>
      <c r="S22" s="12"/>
      <c r="T22" s="8"/>
      <c r="U22" s="8"/>
    </row>
    <row r="23" spans="2:21" ht="12.75">
      <c r="B23" s="12"/>
      <c r="C23" s="12"/>
      <c r="D23" s="12"/>
      <c r="E23" s="12"/>
      <c r="F23" s="12"/>
      <c r="G23" s="12"/>
      <c r="H23" s="12"/>
      <c r="I23" s="12"/>
      <c r="J23" s="12"/>
      <c r="K23" s="12"/>
      <c r="L23" s="12"/>
      <c r="M23" s="12"/>
      <c r="N23" s="12"/>
      <c r="O23" s="12"/>
      <c r="P23" s="12"/>
      <c r="Q23" s="12"/>
      <c r="R23" s="12"/>
      <c r="S23" s="12"/>
      <c r="T23" s="8"/>
      <c r="U23" s="8"/>
    </row>
    <row r="24" spans="2:21" ht="12.75">
      <c r="B24" s="12"/>
      <c r="C24" s="12"/>
      <c r="D24" s="12"/>
      <c r="E24" s="12"/>
      <c r="F24" s="12"/>
      <c r="G24" s="12"/>
      <c r="H24" s="12"/>
      <c r="I24" s="12"/>
      <c r="J24" s="12"/>
      <c r="K24" s="12"/>
      <c r="L24" s="12"/>
      <c r="M24" s="12"/>
      <c r="N24" s="12"/>
      <c r="O24" s="12"/>
      <c r="P24" s="12"/>
      <c r="Q24" s="12"/>
      <c r="R24" s="12"/>
      <c r="S24" s="12"/>
      <c r="T24" s="8"/>
      <c r="U24" s="8"/>
    </row>
    <row r="25" spans="2:21" ht="12.75">
      <c r="B25" s="12"/>
      <c r="C25" s="12"/>
      <c r="D25" s="12"/>
      <c r="E25" s="12"/>
      <c r="F25" s="12"/>
      <c r="G25" s="12"/>
      <c r="H25" s="12"/>
      <c r="I25" s="12"/>
      <c r="J25" s="12"/>
      <c r="K25" s="12"/>
      <c r="L25" s="12"/>
      <c r="M25" s="12"/>
      <c r="N25" s="12"/>
      <c r="O25" s="12"/>
      <c r="P25" s="12"/>
      <c r="Q25" s="12"/>
      <c r="R25" s="12"/>
      <c r="S25" s="12"/>
      <c r="T25" s="8"/>
      <c r="U25" s="8"/>
    </row>
    <row r="26" spans="2:21" ht="12.75">
      <c r="B26" s="12"/>
      <c r="C26" s="12"/>
      <c r="D26" s="12"/>
      <c r="E26" s="12"/>
      <c r="F26" s="12"/>
      <c r="G26" s="12"/>
      <c r="H26" s="12"/>
      <c r="I26" s="12"/>
      <c r="J26" s="12"/>
      <c r="K26" s="12"/>
      <c r="L26" s="12"/>
      <c r="M26" s="12"/>
      <c r="N26" s="12"/>
      <c r="O26" s="12"/>
      <c r="P26" s="12"/>
      <c r="Q26" s="12"/>
      <c r="R26" s="12"/>
      <c r="S26" s="12"/>
      <c r="T26" s="8"/>
      <c r="U26" s="8"/>
    </row>
    <row r="27" spans="2:21" ht="12.75">
      <c r="B27" s="12"/>
      <c r="C27" s="12"/>
      <c r="D27" s="12"/>
      <c r="E27" s="12"/>
      <c r="F27" s="12"/>
      <c r="G27" s="12"/>
      <c r="H27" s="12"/>
      <c r="I27" s="12"/>
      <c r="J27" s="12"/>
      <c r="K27" s="12"/>
      <c r="L27" s="12"/>
      <c r="M27" s="12"/>
      <c r="N27" s="12"/>
      <c r="O27" s="12"/>
      <c r="P27" s="12"/>
      <c r="Q27" s="12"/>
      <c r="R27" s="12"/>
      <c r="S27" s="12"/>
      <c r="T27" s="12"/>
      <c r="U27" s="12"/>
    </row>
    <row r="28" spans="2:21" ht="12.75">
      <c r="B28" s="12"/>
      <c r="C28" s="12"/>
      <c r="D28" s="12"/>
      <c r="E28" s="12"/>
      <c r="F28" s="12"/>
      <c r="G28" s="12"/>
      <c r="H28" s="12"/>
      <c r="I28" s="12"/>
      <c r="J28" s="12"/>
      <c r="K28" s="12"/>
      <c r="L28" s="12"/>
      <c r="M28" s="12"/>
      <c r="N28" s="12"/>
      <c r="O28" s="12"/>
      <c r="P28" s="12"/>
      <c r="Q28" s="12"/>
      <c r="R28" s="12"/>
      <c r="S28" s="12"/>
      <c r="T28" s="12"/>
      <c r="U28" s="12"/>
    </row>
    <row r="29" spans="2:21" ht="12.75">
      <c r="B29" s="12"/>
      <c r="C29" s="12"/>
      <c r="D29" s="12"/>
      <c r="E29" s="12"/>
      <c r="F29" s="12"/>
      <c r="G29" s="12"/>
      <c r="H29" s="12"/>
      <c r="I29" s="12"/>
      <c r="J29" s="12"/>
      <c r="K29" s="12"/>
      <c r="L29" s="12"/>
      <c r="M29" s="12"/>
      <c r="N29" s="12"/>
      <c r="O29" s="12"/>
      <c r="P29" s="12"/>
      <c r="Q29" s="12"/>
      <c r="R29" s="12"/>
      <c r="S29" s="12"/>
      <c r="T29" s="12"/>
      <c r="U29" s="12"/>
    </row>
    <row r="30" spans="2:21" ht="12.75">
      <c r="B30" s="12"/>
      <c r="C30" s="12"/>
      <c r="D30" s="12"/>
      <c r="E30" s="12"/>
      <c r="F30" s="12"/>
      <c r="G30" s="12"/>
      <c r="H30" s="12"/>
      <c r="I30" s="12"/>
      <c r="J30" s="12"/>
      <c r="K30" s="12"/>
      <c r="L30" s="12"/>
      <c r="M30" s="12"/>
      <c r="N30" s="12"/>
      <c r="O30" s="12"/>
      <c r="P30" s="12"/>
      <c r="Q30" s="12"/>
      <c r="R30" s="12"/>
      <c r="S30" s="12"/>
      <c r="T30" s="12"/>
      <c r="U30" s="12"/>
    </row>
    <row r="31" spans="2:21" ht="12.75">
      <c r="B31" s="12"/>
      <c r="C31" s="12"/>
      <c r="D31" s="12"/>
      <c r="E31" s="12"/>
      <c r="F31" s="12"/>
      <c r="G31" s="12"/>
      <c r="H31" s="12"/>
      <c r="I31" s="12"/>
      <c r="J31" s="12"/>
      <c r="K31" s="12"/>
      <c r="L31" s="12"/>
      <c r="M31" s="12"/>
      <c r="N31" s="12"/>
      <c r="O31" s="12"/>
      <c r="P31" s="12"/>
      <c r="Q31" s="12"/>
      <c r="R31" s="12"/>
      <c r="S31" s="12"/>
      <c r="T31" s="12"/>
      <c r="U31" s="12"/>
    </row>
    <row r="32" spans="2:21" ht="12.75">
      <c r="B32" s="12"/>
      <c r="C32" s="12"/>
      <c r="D32" s="12"/>
      <c r="E32" s="12"/>
      <c r="F32" s="12"/>
      <c r="G32" s="12"/>
      <c r="H32" s="12"/>
      <c r="I32" s="12"/>
      <c r="J32" s="12"/>
      <c r="K32" s="12"/>
      <c r="L32" s="12"/>
      <c r="M32" s="12"/>
      <c r="N32" s="12"/>
      <c r="O32" s="12"/>
      <c r="P32" s="12"/>
      <c r="Q32" s="12"/>
      <c r="R32" s="12"/>
      <c r="S32" s="12"/>
      <c r="T32" s="12"/>
      <c r="U32" s="12"/>
    </row>
    <row r="33" spans="2:21" ht="12.75">
      <c r="B33" s="12"/>
      <c r="C33" s="12"/>
      <c r="D33" s="12"/>
      <c r="E33" s="12"/>
      <c r="F33" s="12"/>
      <c r="G33" s="12"/>
      <c r="H33" s="12"/>
      <c r="I33" s="12"/>
      <c r="J33" s="12"/>
      <c r="K33" s="12"/>
      <c r="L33" s="12"/>
      <c r="M33" s="12"/>
      <c r="N33" s="12"/>
      <c r="O33" s="12"/>
      <c r="P33" s="12"/>
      <c r="Q33" s="12"/>
      <c r="R33" s="12"/>
      <c r="S33" s="12"/>
      <c r="T33" s="12"/>
      <c r="U33" s="12"/>
    </row>
    <row r="34" spans="2:21" ht="12.75">
      <c r="B34" s="12"/>
      <c r="C34" s="12"/>
      <c r="D34" s="12"/>
      <c r="E34" s="12"/>
      <c r="F34" s="12"/>
      <c r="G34" s="12"/>
      <c r="H34" s="12"/>
      <c r="I34" s="12"/>
      <c r="J34" s="12"/>
      <c r="K34" s="12"/>
      <c r="L34" s="12"/>
      <c r="M34" s="12"/>
      <c r="N34" s="12"/>
      <c r="O34" s="12"/>
      <c r="P34" s="12"/>
      <c r="Q34" s="12"/>
      <c r="R34" s="12"/>
      <c r="S34" s="12"/>
      <c r="T34" s="12"/>
      <c r="U34" s="12"/>
    </row>
    <row r="35" spans="2:21" ht="12.75">
      <c r="B35" s="12"/>
      <c r="C35" s="12"/>
      <c r="D35" s="12"/>
      <c r="E35" s="12"/>
      <c r="F35" s="12"/>
      <c r="G35" s="12"/>
      <c r="H35" s="12"/>
      <c r="I35" s="12"/>
      <c r="J35" s="12"/>
      <c r="K35" s="12"/>
      <c r="L35" s="12"/>
      <c r="M35" s="12"/>
      <c r="N35" s="12"/>
      <c r="O35" s="12"/>
      <c r="P35" s="12"/>
      <c r="Q35" s="12"/>
      <c r="R35" s="12"/>
      <c r="S35" s="12"/>
      <c r="T35" s="12"/>
      <c r="U35" s="12"/>
    </row>
    <row r="36" spans="2:21" ht="12.75">
      <c r="B36" s="12"/>
      <c r="C36" s="12"/>
      <c r="D36" s="12"/>
      <c r="E36" s="12"/>
      <c r="F36" s="12"/>
      <c r="G36" s="12"/>
      <c r="H36" s="12"/>
      <c r="I36" s="12"/>
      <c r="J36" s="12"/>
      <c r="K36" s="12"/>
      <c r="L36" s="12"/>
      <c r="M36" s="12"/>
      <c r="N36" s="12"/>
      <c r="O36" s="12"/>
      <c r="P36" s="12"/>
      <c r="Q36" s="12"/>
      <c r="R36" s="12"/>
      <c r="S36" s="12"/>
      <c r="T36" s="12"/>
      <c r="U36" s="12"/>
    </row>
    <row r="37" spans="2:21" ht="12.75">
      <c r="B37" s="12"/>
      <c r="C37" s="12"/>
      <c r="D37" s="12"/>
      <c r="E37" s="12"/>
      <c r="F37" s="12"/>
      <c r="G37" s="12"/>
      <c r="H37" s="12"/>
      <c r="I37" s="12"/>
      <c r="J37" s="12"/>
      <c r="K37" s="12"/>
      <c r="L37" s="12"/>
      <c r="M37" s="12"/>
      <c r="N37" s="12"/>
      <c r="O37" s="12"/>
      <c r="P37" s="12"/>
      <c r="Q37" s="12"/>
      <c r="R37" s="12"/>
      <c r="S37" s="12"/>
      <c r="T37" s="12"/>
      <c r="U37" s="12"/>
    </row>
    <row r="38" spans="2:21" ht="12.75">
      <c r="B38" s="12"/>
      <c r="C38" s="12"/>
      <c r="D38" s="12"/>
      <c r="E38" s="12"/>
      <c r="F38" s="12"/>
      <c r="G38" s="12"/>
      <c r="H38" s="12"/>
      <c r="I38" s="12"/>
      <c r="J38" s="12"/>
      <c r="K38" s="12"/>
      <c r="L38" s="12"/>
      <c r="M38" s="12"/>
      <c r="N38" s="12"/>
      <c r="O38" s="12"/>
      <c r="P38" s="12"/>
      <c r="Q38" s="12"/>
      <c r="R38" s="12"/>
      <c r="S38" s="12"/>
      <c r="T38" s="12"/>
      <c r="U38" s="12"/>
    </row>
    <row r="39" spans="2:21" ht="12.75">
      <c r="B39" s="12"/>
      <c r="C39" s="12"/>
      <c r="D39" s="12"/>
      <c r="E39" s="12"/>
      <c r="F39" s="12"/>
      <c r="G39" s="12"/>
      <c r="H39" s="12"/>
      <c r="I39" s="12"/>
      <c r="J39" s="12"/>
      <c r="K39" s="12"/>
      <c r="L39" s="12"/>
      <c r="M39" s="12"/>
      <c r="N39" s="12"/>
      <c r="O39" s="12"/>
      <c r="P39" s="12"/>
      <c r="Q39" s="12"/>
      <c r="R39" s="12"/>
      <c r="S39" s="12"/>
      <c r="T39" s="12"/>
      <c r="U39" s="12"/>
    </row>
    <row r="40" spans="2:21" ht="12.75">
      <c r="B40" s="12"/>
      <c r="C40" s="12"/>
      <c r="D40" s="12"/>
      <c r="E40" s="12"/>
      <c r="F40" s="12"/>
      <c r="G40" s="12"/>
      <c r="H40" s="12"/>
      <c r="I40" s="12"/>
      <c r="J40" s="12"/>
      <c r="K40" s="12"/>
      <c r="L40" s="12"/>
      <c r="M40" s="12"/>
      <c r="N40" s="12"/>
      <c r="O40" s="12"/>
      <c r="P40" s="12"/>
      <c r="Q40" s="12"/>
      <c r="R40" s="12"/>
      <c r="S40" s="12"/>
      <c r="T40" s="12"/>
      <c r="U40" s="12"/>
    </row>
    <row r="41" spans="2:21" ht="12.75">
      <c r="B41" s="12"/>
      <c r="C41" s="12"/>
      <c r="D41" s="12"/>
      <c r="E41" s="12"/>
      <c r="F41" s="12"/>
      <c r="G41" s="12"/>
      <c r="H41" s="12"/>
      <c r="I41" s="12"/>
      <c r="J41" s="12"/>
      <c r="K41" s="12"/>
      <c r="L41" s="12"/>
      <c r="M41" s="12"/>
      <c r="N41" s="12"/>
      <c r="O41" s="12"/>
      <c r="P41" s="12"/>
      <c r="Q41" s="12"/>
      <c r="R41" s="12"/>
      <c r="S41" s="12"/>
      <c r="T41" s="12"/>
      <c r="U41" s="12"/>
    </row>
    <row r="42" spans="2:21" ht="12.75">
      <c r="B42" s="12"/>
      <c r="C42" s="12"/>
      <c r="D42" s="12"/>
      <c r="E42" s="12"/>
      <c r="F42" s="12"/>
      <c r="G42" s="12"/>
      <c r="H42" s="12"/>
      <c r="I42" s="12"/>
      <c r="J42" s="12"/>
      <c r="K42" s="12"/>
      <c r="L42" s="12"/>
      <c r="M42" s="12"/>
      <c r="N42" s="12"/>
      <c r="O42" s="12"/>
      <c r="P42" s="12"/>
      <c r="Q42" s="12"/>
      <c r="R42" s="12"/>
      <c r="S42" s="12"/>
      <c r="T42" s="12"/>
      <c r="U42" s="12"/>
    </row>
    <row r="43" spans="2:21" ht="12.75">
      <c r="B43" s="12"/>
      <c r="C43" s="12"/>
      <c r="D43" s="12"/>
      <c r="E43" s="12"/>
      <c r="F43" s="12"/>
      <c r="G43" s="12"/>
      <c r="H43" s="12"/>
      <c r="I43" s="12"/>
      <c r="J43" s="12"/>
      <c r="K43" s="12"/>
      <c r="L43" s="12"/>
      <c r="M43" s="12"/>
      <c r="N43" s="12"/>
      <c r="O43" s="12"/>
      <c r="P43" s="12"/>
      <c r="Q43" s="12"/>
      <c r="R43" s="12"/>
      <c r="S43" s="12"/>
      <c r="T43" s="12"/>
      <c r="U43" s="12"/>
    </row>
    <row r="44" spans="2:21" ht="12.75">
      <c r="B44" s="12"/>
      <c r="C44" s="12"/>
      <c r="D44" s="12"/>
      <c r="E44" s="12"/>
      <c r="F44" s="12"/>
      <c r="G44" s="12"/>
      <c r="H44" s="12"/>
      <c r="I44" s="12"/>
      <c r="J44" s="12"/>
      <c r="K44" s="12"/>
      <c r="L44" s="12"/>
      <c r="M44" s="12"/>
      <c r="N44" s="12"/>
      <c r="O44" s="12"/>
      <c r="P44" s="12"/>
      <c r="Q44" s="12"/>
      <c r="R44" s="12"/>
      <c r="S44" s="12"/>
      <c r="T44" s="12"/>
      <c r="U44" s="12"/>
    </row>
    <row r="45" spans="2:21" ht="12.75">
      <c r="B45" s="12"/>
      <c r="C45" s="12"/>
      <c r="D45" s="12"/>
      <c r="E45" s="12"/>
      <c r="F45" s="12"/>
      <c r="G45" s="12"/>
      <c r="H45" s="12"/>
      <c r="I45" s="12"/>
      <c r="J45" s="12"/>
      <c r="K45" s="12"/>
      <c r="L45" s="12"/>
      <c r="M45" s="12"/>
      <c r="N45" s="12"/>
      <c r="O45" s="12"/>
      <c r="P45" s="12"/>
      <c r="Q45" s="12"/>
      <c r="R45" s="12"/>
      <c r="S45" s="12"/>
      <c r="T45" s="12"/>
      <c r="U45" s="12"/>
    </row>
    <row r="46" spans="2:21" ht="12.75">
      <c r="B46" s="12"/>
      <c r="C46" s="12"/>
      <c r="D46" s="12"/>
      <c r="E46" s="12"/>
      <c r="F46" s="12"/>
      <c r="G46" s="12"/>
      <c r="H46" s="12"/>
      <c r="I46" s="12"/>
      <c r="J46" s="12"/>
      <c r="K46" s="12"/>
      <c r="L46" s="12"/>
      <c r="M46" s="12"/>
      <c r="N46" s="12"/>
      <c r="O46" s="12"/>
      <c r="P46" s="12"/>
      <c r="Q46" s="12"/>
      <c r="R46" s="12"/>
      <c r="S46" s="12"/>
      <c r="T46" s="12"/>
      <c r="U46" s="12"/>
    </row>
    <row r="47" spans="2:21" ht="12.75">
      <c r="B47" s="12"/>
      <c r="C47" s="12"/>
      <c r="D47" s="12"/>
      <c r="E47" s="12"/>
      <c r="F47" s="12"/>
      <c r="G47" s="12"/>
      <c r="H47" s="12"/>
      <c r="I47" s="12"/>
      <c r="J47" s="12"/>
      <c r="K47" s="12"/>
      <c r="L47" s="12"/>
      <c r="M47" s="12"/>
      <c r="N47" s="12"/>
      <c r="O47" s="12"/>
      <c r="P47" s="12"/>
      <c r="Q47" s="12"/>
      <c r="R47" s="12"/>
      <c r="S47" s="12"/>
      <c r="T47" s="12"/>
      <c r="U47" s="12"/>
    </row>
    <row r="48" spans="2:21" ht="12.75">
      <c r="B48" s="12"/>
      <c r="C48" s="12"/>
      <c r="D48" s="12"/>
      <c r="E48" s="12"/>
      <c r="F48" s="12"/>
      <c r="G48" s="12"/>
      <c r="H48" s="12"/>
      <c r="I48" s="12"/>
      <c r="J48" s="12"/>
      <c r="K48" s="12"/>
      <c r="L48" s="12"/>
      <c r="M48" s="12"/>
      <c r="N48" s="12"/>
      <c r="O48" s="12"/>
      <c r="P48" s="12"/>
      <c r="Q48" s="12"/>
      <c r="R48" s="12"/>
      <c r="S48" s="12"/>
      <c r="T48" s="12"/>
      <c r="U48" s="12"/>
    </row>
    <row r="49" spans="2:21" ht="12.75">
      <c r="B49" s="12"/>
      <c r="C49" s="12"/>
      <c r="D49" s="12"/>
      <c r="E49" s="12"/>
      <c r="F49" s="12"/>
      <c r="G49" s="12"/>
      <c r="H49" s="12"/>
      <c r="I49" s="12"/>
      <c r="J49" s="12"/>
      <c r="K49" s="12"/>
      <c r="L49" s="12"/>
      <c r="M49" s="12"/>
      <c r="N49" s="12"/>
      <c r="O49" s="12"/>
      <c r="P49" s="12"/>
      <c r="Q49" s="12"/>
      <c r="R49" s="12"/>
      <c r="S49" s="12"/>
      <c r="T49" s="12"/>
      <c r="U49" s="12"/>
    </row>
    <row r="50" spans="2:21" ht="12.75">
      <c r="B50" s="12"/>
      <c r="C50" s="12"/>
      <c r="D50" s="12"/>
      <c r="E50" s="12"/>
      <c r="F50" s="12"/>
      <c r="G50" s="12"/>
      <c r="H50" s="12"/>
      <c r="I50" s="12"/>
      <c r="J50" s="12"/>
      <c r="K50" s="12"/>
      <c r="L50" s="12"/>
      <c r="M50" s="12"/>
      <c r="N50" s="12"/>
      <c r="O50" s="12"/>
      <c r="P50" s="12"/>
      <c r="Q50" s="12"/>
      <c r="R50" s="12"/>
      <c r="S50" s="12"/>
      <c r="T50" s="12"/>
      <c r="U50" s="12"/>
    </row>
    <row r="51" spans="2:21" ht="12.75">
      <c r="B51" s="12"/>
      <c r="C51" s="12"/>
      <c r="D51" s="12"/>
      <c r="E51" s="12"/>
      <c r="F51" s="12"/>
      <c r="G51" s="12"/>
      <c r="H51" s="12"/>
      <c r="I51" s="12"/>
      <c r="J51" s="12"/>
      <c r="K51" s="12"/>
      <c r="L51" s="12"/>
      <c r="M51" s="12"/>
      <c r="N51" s="12"/>
      <c r="O51" s="12"/>
      <c r="P51" s="12"/>
      <c r="Q51" s="12"/>
      <c r="R51" s="12"/>
      <c r="S51" s="12"/>
      <c r="T51" s="12"/>
      <c r="U51" s="12"/>
    </row>
    <row r="52" spans="2:21" ht="12.75">
      <c r="B52" s="12"/>
      <c r="C52" s="12"/>
      <c r="D52" s="12"/>
      <c r="E52" s="12"/>
      <c r="F52" s="12"/>
      <c r="G52" s="12"/>
      <c r="H52" s="12"/>
      <c r="I52" s="12"/>
      <c r="J52" s="12"/>
      <c r="K52" s="12"/>
      <c r="L52" s="12"/>
      <c r="M52" s="12"/>
      <c r="N52" s="12"/>
      <c r="O52" s="12"/>
      <c r="P52" s="12"/>
      <c r="Q52" s="12"/>
      <c r="R52" s="12"/>
      <c r="S52" s="12"/>
      <c r="T52" s="12"/>
      <c r="U52" s="12"/>
    </row>
    <row r="53" spans="2:21" ht="12.75">
      <c r="B53" s="12"/>
      <c r="C53" s="12"/>
      <c r="D53" s="12"/>
      <c r="E53" s="12"/>
      <c r="F53" s="12"/>
      <c r="G53" s="12"/>
      <c r="H53" s="12"/>
      <c r="I53" s="12"/>
      <c r="J53" s="12"/>
      <c r="K53" s="12"/>
      <c r="L53" s="12"/>
      <c r="M53" s="12"/>
      <c r="N53" s="12"/>
      <c r="O53" s="12"/>
      <c r="P53" s="12"/>
      <c r="Q53" s="12"/>
      <c r="R53" s="12"/>
      <c r="S53" s="12"/>
      <c r="T53" s="12"/>
      <c r="U53" s="12"/>
    </row>
    <row r="54" spans="2:21" ht="12.75">
      <c r="B54" s="12"/>
      <c r="C54" s="12"/>
      <c r="D54" s="12"/>
      <c r="E54" s="12"/>
      <c r="F54" s="12"/>
      <c r="G54" s="12"/>
      <c r="H54" s="12"/>
      <c r="I54" s="12"/>
      <c r="J54" s="12"/>
      <c r="K54" s="12"/>
      <c r="L54" s="12"/>
      <c r="M54" s="12"/>
      <c r="N54" s="12"/>
      <c r="O54" s="12"/>
      <c r="P54" s="12"/>
      <c r="Q54" s="12"/>
      <c r="R54" s="12"/>
      <c r="S54" s="12"/>
      <c r="T54" s="12"/>
      <c r="U54" s="12"/>
    </row>
    <row r="55" spans="2:21" ht="12.75">
      <c r="B55" s="12"/>
      <c r="C55" s="12"/>
      <c r="D55" s="12"/>
      <c r="E55" s="12"/>
      <c r="F55" s="12"/>
      <c r="G55" s="12"/>
      <c r="H55" s="12"/>
      <c r="I55" s="12"/>
      <c r="J55" s="12"/>
      <c r="K55" s="12"/>
      <c r="L55" s="12"/>
      <c r="M55" s="12"/>
      <c r="N55" s="12"/>
      <c r="O55" s="12"/>
      <c r="P55" s="12"/>
      <c r="Q55" s="12"/>
      <c r="R55" s="12"/>
      <c r="S55" s="12"/>
      <c r="T55" s="12"/>
      <c r="U55" s="12"/>
    </row>
    <row r="56" spans="2:21" ht="12.75">
      <c r="B56" s="12"/>
      <c r="C56" s="12"/>
      <c r="D56" s="12"/>
      <c r="E56" s="12"/>
      <c r="F56" s="12"/>
      <c r="G56" s="12"/>
      <c r="H56" s="12"/>
      <c r="I56" s="12"/>
      <c r="J56" s="12"/>
      <c r="K56" s="12"/>
      <c r="L56" s="12"/>
      <c r="M56" s="12"/>
      <c r="N56" s="12"/>
      <c r="O56" s="12"/>
      <c r="P56" s="12"/>
      <c r="Q56" s="12"/>
      <c r="R56" s="12"/>
      <c r="S56" s="12"/>
      <c r="T56" s="12"/>
      <c r="U56" s="12"/>
    </row>
    <row r="57" spans="2:21" ht="12.75">
      <c r="B57" s="12"/>
      <c r="C57" s="12"/>
      <c r="D57" s="12"/>
      <c r="E57" s="12"/>
      <c r="F57" s="12"/>
      <c r="G57" s="12"/>
      <c r="H57" s="12"/>
      <c r="I57" s="12"/>
      <c r="J57" s="12"/>
      <c r="K57" s="12"/>
      <c r="L57" s="12"/>
      <c r="M57" s="12"/>
      <c r="N57" s="12"/>
      <c r="O57" s="12"/>
      <c r="P57" s="12"/>
      <c r="Q57" s="12"/>
      <c r="R57" s="12"/>
      <c r="S57" s="12"/>
      <c r="T57" s="12"/>
      <c r="U57" s="12"/>
    </row>
    <row r="58" spans="2:21" ht="12.75">
      <c r="B58" s="12"/>
      <c r="C58" s="12"/>
      <c r="D58" s="12"/>
      <c r="E58" s="12"/>
      <c r="F58" s="12"/>
      <c r="G58" s="12"/>
      <c r="H58" s="12"/>
      <c r="I58" s="12"/>
      <c r="J58" s="12"/>
      <c r="K58" s="12"/>
      <c r="L58" s="12"/>
      <c r="M58" s="12"/>
      <c r="N58" s="12"/>
      <c r="O58" s="12"/>
      <c r="P58" s="12"/>
      <c r="Q58" s="12"/>
      <c r="R58" s="12"/>
      <c r="S58" s="12"/>
      <c r="T58" s="12"/>
      <c r="U58" s="12"/>
    </row>
    <row r="59" spans="2:21" ht="12.75">
      <c r="B59" s="12"/>
      <c r="C59" s="12"/>
      <c r="D59" s="12"/>
      <c r="E59" s="12"/>
      <c r="F59" s="12"/>
      <c r="G59" s="12"/>
      <c r="H59" s="12"/>
      <c r="I59" s="12"/>
      <c r="J59" s="12"/>
      <c r="K59" s="12"/>
      <c r="L59" s="12"/>
      <c r="M59" s="12"/>
      <c r="N59" s="12"/>
      <c r="O59" s="12"/>
      <c r="P59" s="12"/>
      <c r="Q59" s="12"/>
      <c r="R59" s="12"/>
      <c r="S59" s="12"/>
      <c r="T59" s="12"/>
      <c r="U59" s="12"/>
    </row>
    <row r="60" spans="2:21" ht="12.75">
      <c r="B60" s="12"/>
      <c r="C60" s="12"/>
      <c r="D60" s="12"/>
      <c r="E60" s="12"/>
      <c r="F60" s="12"/>
      <c r="G60" s="12"/>
      <c r="H60" s="12"/>
      <c r="I60" s="12"/>
      <c r="J60" s="12"/>
      <c r="K60" s="12"/>
      <c r="L60" s="12"/>
      <c r="M60" s="12"/>
      <c r="N60" s="12"/>
      <c r="O60" s="12"/>
      <c r="P60" s="12"/>
      <c r="Q60" s="12"/>
      <c r="R60" s="12"/>
      <c r="S60" s="12"/>
      <c r="T60" s="12"/>
      <c r="U60" s="12"/>
    </row>
    <row r="61" spans="2:21" ht="12.75">
      <c r="B61" s="12"/>
      <c r="C61" s="12"/>
      <c r="D61" s="12"/>
      <c r="E61" s="12"/>
      <c r="F61" s="12"/>
      <c r="G61" s="12"/>
      <c r="H61" s="12"/>
      <c r="I61" s="12"/>
      <c r="J61" s="12"/>
      <c r="K61" s="12"/>
      <c r="L61" s="12"/>
      <c r="M61" s="12"/>
      <c r="N61" s="12"/>
      <c r="O61" s="12"/>
      <c r="P61" s="12"/>
      <c r="Q61" s="12"/>
      <c r="R61" s="12"/>
      <c r="S61" s="12"/>
      <c r="T61" s="12"/>
      <c r="U61" s="12"/>
    </row>
    <row r="62" spans="2:21" ht="12.75">
      <c r="B62" s="12"/>
      <c r="C62" s="12"/>
      <c r="D62" s="12"/>
      <c r="E62" s="12"/>
      <c r="F62" s="12"/>
      <c r="G62" s="12"/>
      <c r="H62" s="12"/>
      <c r="I62" s="12"/>
      <c r="J62" s="12"/>
      <c r="K62" s="12"/>
      <c r="L62" s="12"/>
      <c r="M62" s="12"/>
      <c r="N62" s="12"/>
      <c r="O62" s="12"/>
      <c r="P62" s="12"/>
      <c r="Q62" s="12"/>
      <c r="R62" s="12"/>
      <c r="S62" s="12"/>
      <c r="T62" s="12"/>
      <c r="U62" s="12"/>
    </row>
    <row r="63" spans="2:21" ht="12.75">
      <c r="B63" s="12"/>
      <c r="C63" s="12"/>
      <c r="D63" s="12"/>
      <c r="E63" s="12"/>
      <c r="F63" s="12"/>
      <c r="G63" s="12"/>
      <c r="H63" s="12"/>
      <c r="I63" s="12"/>
      <c r="J63" s="12"/>
      <c r="K63" s="12"/>
      <c r="L63" s="12"/>
      <c r="M63" s="12"/>
      <c r="N63" s="12"/>
      <c r="O63" s="12"/>
      <c r="P63" s="12"/>
      <c r="Q63" s="12"/>
      <c r="R63" s="12"/>
      <c r="S63" s="12"/>
      <c r="T63" s="12"/>
      <c r="U63" s="12"/>
    </row>
    <row r="64" spans="2:21" ht="12.75">
      <c r="B64" s="12"/>
      <c r="C64" s="12"/>
      <c r="D64" s="12"/>
      <c r="E64" s="12"/>
      <c r="F64" s="12"/>
      <c r="G64" s="12"/>
      <c r="H64" s="12"/>
      <c r="I64" s="12"/>
      <c r="J64" s="12"/>
      <c r="K64" s="12"/>
      <c r="L64" s="12"/>
      <c r="M64" s="12"/>
      <c r="N64" s="12"/>
      <c r="O64" s="12"/>
      <c r="P64" s="12"/>
      <c r="Q64" s="12"/>
      <c r="R64" s="12"/>
      <c r="S64" s="12"/>
      <c r="T64" s="12"/>
      <c r="U64" s="12"/>
    </row>
    <row r="65" spans="2:21" ht="12.75">
      <c r="B65" s="12"/>
      <c r="C65" s="12"/>
      <c r="D65" s="12"/>
      <c r="E65" s="12"/>
      <c r="F65" s="12"/>
      <c r="G65" s="12"/>
      <c r="H65" s="12"/>
      <c r="I65" s="12"/>
      <c r="J65" s="12"/>
      <c r="K65" s="12"/>
      <c r="L65" s="12"/>
      <c r="M65" s="12"/>
      <c r="N65" s="12"/>
      <c r="O65" s="12"/>
      <c r="P65" s="12"/>
      <c r="Q65" s="12"/>
      <c r="R65" s="12"/>
      <c r="S65" s="12"/>
      <c r="T65" s="12"/>
      <c r="U65" s="12"/>
    </row>
    <row r="66" spans="2:21" ht="12.75">
      <c r="B66" s="12"/>
      <c r="C66" s="12"/>
      <c r="D66" s="12"/>
      <c r="E66" s="12"/>
      <c r="F66" s="12"/>
      <c r="G66" s="12"/>
      <c r="H66" s="12"/>
      <c r="I66" s="12"/>
      <c r="J66" s="12"/>
      <c r="K66" s="12"/>
      <c r="L66" s="12"/>
      <c r="M66" s="12"/>
      <c r="N66" s="12"/>
      <c r="O66" s="12"/>
      <c r="P66" s="12"/>
      <c r="Q66" s="12"/>
      <c r="R66" s="12"/>
      <c r="S66" s="12"/>
      <c r="T66" s="12"/>
      <c r="U66" s="12"/>
    </row>
    <row r="67" spans="2:21" ht="12.75">
      <c r="B67" s="12"/>
      <c r="C67" s="12"/>
      <c r="D67" s="12"/>
      <c r="E67" s="12"/>
      <c r="F67" s="12"/>
      <c r="G67" s="12"/>
      <c r="H67" s="12"/>
      <c r="I67" s="12"/>
      <c r="J67" s="12"/>
      <c r="K67" s="12"/>
      <c r="L67" s="12"/>
      <c r="M67" s="12"/>
      <c r="N67" s="12"/>
      <c r="O67" s="12"/>
      <c r="P67" s="12"/>
      <c r="Q67" s="12"/>
      <c r="R67" s="12"/>
      <c r="S67" s="12"/>
      <c r="T67" s="12"/>
      <c r="U67" s="12"/>
    </row>
    <row r="68" spans="2:21" ht="12.75">
      <c r="B68" s="12"/>
      <c r="C68" s="12"/>
      <c r="D68" s="12"/>
      <c r="E68" s="12"/>
      <c r="F68" s="12"/>
      <c r="G68" s="12"/>
      <c r="H68" s="12"/>
      <c r="I68" s="12"/>
      <c r="J68" s="12"/>
      <c r="K68" s="12"/>
      <c r="L68" s="12"/>
      <c r="M68" s="12"/>
      <c r="N68" s="12"/>
      <c r="O68" s="12"/>
      <c r="P68" s="12"/>
      <c r="Q68" s="12"/>
      <c r="R68" s="12"/>
      <c r="S68" s="12"/>
      <c r="T68" s="12"/>
      <c r="U68" s="12"/>
    </row>
    <row r="69" spans="2:21" ht="12.75">
      <c r="B69" s="12"/>
      <c r="C69" s="12"/>
      <c r="D69" s="12"/>
      <c r="E69" s="12"/>
      <c r="F69" s="12"/>
      <c r="G69" s="12"/>
      <c r="H69" s="12"/>
      <c r="I69" s="12"/>
      <c r="J69" s="12"/>
      <c r="K69" s="12"/>
      <c r="L69" s="12"/>
      <c r="M69" s="12"/>
      <c r="N69" s="12"/>
      <c r="O69" s="12"/>
      <c r="P69" s="12"/>
      <c r="Q69" s="12"/>
      <c r="R69" s="12"/>
      <c r="S69" s="12"/>
      <c r="T69" s="12"/>
      <c r="U69" s="12"/>
    </row>
    <row r="70" spans="2:21" ht="12.75">
      <c r="B70" s="12"/>
      <c r="C70" s="12"/>
      <c r="D70" s="12"/>
      <c r="E70" s="12"/>
      <c r="F70" s="12"/>
      <c r="G70" s="12"/>
      <c r="H70" s="12"/>
      <c r="I70" s="12"/>
      <c r="J70" s="12"/>
      <c r="K70" s="12"/>
      <c r="L70" s="12"/>
      <c r="M70" s="12"/>
      <c r="N70" s="12"/>
      <c r="O70" s="12"/>
      <c r="P70" s="12"/>
      <c r="Q70" s="12"/>
      <c r="R70" s="12"/>
      <c r="S70" s="12"/>
      <c r="T70" s="12"/>
      <c r="U70" s="12"/>
    </row>
    <row r="71" spans="2:21" ht="12.75">
      <c r="B71" s="12"/>
      <c r="C71" s="12"/>
      <c r="D71" s="12"/>
      <c r="E71" s="12"/>
      <c r="F71" s="12"/>
      <c r="G71" s="12"/>
      <c r="H71" s="12"/>
      <c r="I71" s="12"/>
      <c r="J71" s="12"/>
      <c r="K71" s="12"/>
      <c r="L71" s="12"/>
      <c r="M71" s="12"/>
      <c r="N71" s="12"/>
      <c r="O71" s="12"/>
      <c r="P71" s="12"/>
      <c r="Q71" s="12"/>
      <c r="R71" s="12"/>
      <c r="S71" s="12"/>
      <c r="T71" s="12"/>
      <c r="U71" s="12"/>
    </row>
    <row r="72" spans="2:21" ht="12.75">
      <c r="B72" s="12"/>
      <c r="C72" s="12"/>
      <c r="D72" s="12"/>
      <c r="E72" s="12"/>
      <c r="F72" s="12"/>
      <c r="G72" s="12"/>
      <c r="H72" s="12"/>
      <c r="I72" s="12"/>
      <c r="J72" s="12"/>
      <c r="K72" s="12"/>
      <c r="L72" s="12"/>
      <c r="M72" s="12"/>
      <c r="N72" s="12"/>
      <c r="O72" s="12"/>
      <c r="P72" s="12"/>
      <c r="Q72" s="12"/>
      <c r="R72" s="12"/>
      <c r="S72" s="12"/>
      <c r="T72" s="12"/>
      <c r="U72" s="12"/>
    </row>
    <row r="73" spans="2:21" ht="12.75">
      <c r="B73" s="12"/>
      <c r="C73" s="12"/>
      <c r="D73" s="12"/>
      <c r="E73" s="12"/>
      <c r="F73" s="12"/>
      <c r="G73" s="12"/>
      <c r="H73" s="12"/>
      <c r="I73" s="12"/>
      <c r="J73" s="12"/>
      <c r="K73" s="12"/>
      <c r="L73" s="12"/>
      <c r="M73" s="12"/>
      <c r="N73" s="12"/>
      <c r="O73" s="12"/>
      <c r="P73" s="12"/>
      <c r="Q73" s="12"/>
      <c r="R73" s="12"/>
      <c r="S73" s="12"/>
      <c r="T73" s="12"/>
      <c r="U73" s="12"/>
    </row>
    <row r="74" spans="2:21" ht="12.75">
      <c r="B74" s="12"/>
      <c r="C74" s="12"/>
      <c r="D74" s="12"/>
      <c r="E74" s="12"/>
      <c r="F74" s="12"/>
      <c r="G74" s="12"/>
      <c r="H74" s="12"/>
      <c r="I74" s="12"/>
      <c r="J74" s="12"/>
      <c r="K74" s="12"/>
      <c r="L74" s="12"/>
      <c r="M74" s="12"/>
      <c r="N74" s="12"/>
      <c r="O74" s="12"/>
      <c r="P74" s="12"/>
      <c r="Q74" s="12"/>
      <c r="R74" s="12"/>
      <c r="S74" s="12"/>
      <c r="T74" s="12"/>
      <c r="U74" s="12"/>
    </row>
    <row r="75" spans="2:21" ht="12.75">
      <c r="B75" s="12"/>
      <c r="C75" s="12"/>
      <c r="D75" s="12"/>
      <c r="E75" s="12"/>
      <c r="F75" s="12"/>
      <c r="G75" s="12"/>
      <c r="H75" s="12"/>
      <c r="I75" s="12"/>
      <c r="J75" s="12"/>
      <c r="K75" s="12"/>
      <c r="L75" s="12"/>
      <c r="M75" s="12"/>
      <c r="N75" s="12"/>
      <c r="O75" s="12"/>
      <c r="P75" s="12"/>
      <c r="Q75" s="12"/>
      <c r="R75" s="12"/>
      <c r="S75" s="12"/>
      <c r="T75" s="12"/>
      <c r="U75" s="12"/>
    </row>
    <row r="76" spans="2:21" ht="12.75">
      <c r="B76" s="12"/>
      <c r="C76" s="12"/>
      <c r="D76" s="12"/>
      <c r="E76" s="12"/>
      <c r="F76" s="12"/>
      <c r="G76" s="12"/>
      <c r="H76" s="12"/>
      <c r="I76" s="12"/>
      <c r="J76" s="12"/>
      <c r="K76" s="12"/>
      <c r="L76" s="12"/>
      <c r="M76" s="12"/>
      <c r="N76" s="12"/>
      <c r="O76" s="12"/>
      <c r="P76" s="12"/>
      <c r="Q76" s="12"/>
      <c r="R76" s="12"/>
      <c r="S76" s="12"/>
      <c r="T76" s="12"/>
      <c r="U76" s="12"/>
    </row>
    <row r="77" spans="2:21" ht="12.75">
      <c r="B77" s="12"/>
      <c r="C77" s="12"/>
      <c r="D77" s="12"/>
      <c r="E77" s="12"/>
      <c r="F77" s="12"/>
      <c r="G77" s="12"/>
      <c r="H77" s="12"/>
      <c r="I77" s="12"/>
      <c r="J77" s="12"/>
      <c r="K77" s="12"/>
      <c r="L77" s="12"/>
      <c r="M77" s="12"/>
      <c r="N77" s="12"/>
      <c r="O77" s="12"/>
      <c r="P77" s="12"/>
      <c r="Q77" s="12"/>
      <c r="R77" s="12"/>
      <c r="S77" s="12"/>
      <c r="T77" s="12"/>
      <c r="U77" s="12"/>
    </row>
    <row r="78" spans="2:21" ht="12.75">
      <c r="B78" s="12"/>
      <c r="C78" s="12"/>
      <c r="D78" s="12"/>
      <c r="E78" s="12"/>
      <c r="F78" s="12"/>
      <c r="G78" s="12"/>
      <c r="H78" s="12"/>
      <c r="I78" s="12"/>
      <c r="J78" s="12"/>
      <c r="K78" s="12"/>
      <c r="L78" s="12"/>
      <c r="M78" s="12"/>
      <c r="N78" s="12"/>
      <c r="O78" s="12"/>
      <c r="P78" s="12"/>
      <c r="Q78" s="12"/>
      <c r="R78" s="12"/>
      <c r="S78" s="12"/>
      <c r="T78" s="12"/>
      <c r="U78" s="12"/>
    </row>
    <row r="79" spans="2:21" ht="12.75">
      <c r="B79" s="12"/>
      <c r="C79" s="12"/>
      <c r="D79" s="12"/>
      <c r="E79" s="12"/>
      <c r="F79" s="12"/>
      <c r="G79" s="12"/>
      <c r="H79" s="12"/>
      <c r="I79" s="12"/>
      <c r="J79" s="12"/>
      <c r="K79" s="12"/>
      <c r="L79" s="12"/>
      <c r="M79" s="12"/>
      <c r="N79" s="12"/>
      <c r="O79" s="12"/>
      <c r="P79" s="12"/>
      <c r="Q79" s="12"/>
      <c r="R79" s="12"/>
      <c r="S79" s="12"/>
      <c r="T79" s="12"/>
      <c r="U79" s="12"/>
    </row>
    <row r="80" spans="2:21" ht="12.75">
      <c r="B80" s="12"/>
      <c r="C80" s="12"/>
      <c r="D80" s="12"/>
      <c r="E80" s="12"/>
      <c r="F80" s="12"/>
      <c r="G80" s="12"/>
      <c r="H80" s="12"/>
      <c r="I80" s="12"/>
      <c r="J80" s="12"/>
      <c r="K80" s="12"/>
      <c r="L80" s="12"/>
      <c r="M80" s="12"/>
      <c r="N80" s="12"/>
      <c r="O80" s="12"/>
      <c r="P80" s="12"/>
      <c r="Q80" s="12"/>
      <c r="R80" s="12"/>
      <c r="S80" s="12"/>
      <c r="T80" s="12"/>
      <c r="U80" s="12"/>
    </row>
    <row r="81" spans="2:21" ht="12.75">
      <c r="B81" s="12"/>
      <c r="C81" s="12"/>
      <c r="D81" s="12"/>
      <c r="E81" s="12"/>
      <c r="F81" s="12"/>
      <c r="G81" s="12"/>
      <c r="H81" s="12"/>
      <c r="I81" s="12"/>
      <c r="J81" s="12"/>
      <c r="K81" s="12"/>
      <c r="L81" s="12"/>
      <c r="M81" s="12"/>
      <c r="N81" s="12"/>
      <c r="O81" s="12"/>
      <c r="P81" s="12"/>
      <c r="Q81" s="12"/>
      <c r="R81" s="12"/>
      <c r="S81" s="12"/>
      <c r="T81" s="12"/>
      <c r="U81" s="12"/>
    </row>
    <row r="82" spans="2:21" ht="12.75">
      <c r="B82" s="12"/>
      <c r="C82" s="12"/>
      <c r="D82" s="12"/>
      <c r="E82" s="12"/>
      <c r="F82" s="12"/>
      <c r="G82" s="12"/>
      <c r="H82" s="12"/>
      <c r="I82" s="12"/>
      <c r="J82" s="12"/>
      <c r="K82" s="12"/>
      <c r="L82" s="12"/>
      <c r="M82" s="12"/>
      <c r="N82" s="12"/>
      <c r="O82" s="12"/>
      <c r="P82" s="12"/>
      <c r="Q82" s="12"/>
      <c r="R82" s="12"/>
      <c r="S82" s="12"/>
      <c r="T82" s="12"/>
      <c r="U82" s="12"/>
    </row>
    <row r="83" spans="2:21" ht="12.75">
      <c r="B83" s="12"/>
      <c r="C83" s="12"/>
      <c r="D83" s="12"/>
      <c r="E83" s="12"/>
      <c r="F83" s="12"/>
      <c r="G83" s="12"/>
      <c r="H83" s="12"/>
      <c r="I83" s="12"/>
      <c r="J83" s="12"/>
      <c r="K83" s="12"/>
      <c r="L83" s="12"/>
      <c r="M83" s="12"/>
      <c r="N83" s="12"/>
      <c r="O83" s="12"/>
      <c r="P83" s="12"/>
      <c r="Q83" s="12"/>
      <c r="R83" s="12"/>
      <c r="S83" s="12"/>
      <c r="T83" s="12"/>
      <c r="U83" s="12"/>
    </row>
    <row r="84" spans="2:21" ht="12.75">
      <c r="B84" s="12"/>
      <c r="C84" s="12"/>
      <c r="D84" s="12"/>
      <c r="E84" s="12"/>
      <c r="F84" s="12"/>
      <c r="G84" s="12"/>
      <c r="H84" s="12"/>
      <c r="I84" s="12"/>
      <c r="J84" s="12"/>
      <c r="K84" s="12"/>
      <c r="L84" s="12"/>
      <c r="M84" s="12"/>
      <c r="N84" s="12"/>
      <c r="O84" s="12"/>
      <c r="P84" s="12"/>
      <c r="Q84" s="12"/>
      <c r="R84" s="12"/>
      <c r="S84" s="12"/>
      <c r="T84" s="12"/>
      <c r="U84" s="12"/>
    </row>
    <row r="85" spans="2:21" ht="12.75">
      <c r="B85" s="12"/>
      <c r="C85" s="12"/>
      <c r="D85" s="12"/>
      <c r="E85" s="12"/>
      <c r="F85" s="12"/>
      <c r="G85" s="12"/>
      <c r="H85" s="12"/>
      <c r="I85" s="12"/>
      <c r="J85" s="12"/>
      <c r="K85" s="12"/>
      <c r="L85" s="12"/>
      <c r="M85" s="12"/>
      <c r="N85" s="12"/>
      <c r="O85" s="12"/>
      <c r="P85" s="12"/>
      <c r="Q85" s="12"/>
      <c r="R85" s="12"/>
      <c r="S85" s="12"/>
      <c r="T85" s="12"/>
      <c r="U85" s="12"/>
    </row>
    <row r="86" spans="2:21" ht="12.75">
      <c r="B86" s="12"/>
      <c r="C86" s="12"/>
      <c r="D86" s="12"/>
      <c r="E86" s="12"/>
      <c r="F86" s="12"/>
      <c r="G86" s="12"/>
      <c r="H86" s="12"/>
      <c r="I86" s="12"/>
      <c r="J86" s="12"/>
      <c r="K86" s="12"/>
      <c r="L86" s="12"/>
      <c r="M86" s="12"/>
      <c r="N86" s="12"/>
      <c r="O86" s="12"/>
      <c r="P86" s="12"/>
      <c r="Q86" s="12"/>
      <c r="R86" s="12"/>
      <c r="S86" s="12"/>
      <c r="T86" s="12"/>
      <c r="U86" s="12"/>
    </row>
    <row r="87" spans="2:21" ht="12.75">
      <c r="B87" s="12"/>
      <c r="C87" s="12"/>
      <c r="D87" s="12"/>
      <c r="E87" s="12"/>
      <c r="F87" s="12"/>
      <c r="G87" s="12"/>
      <c r="H87" s="12"/>
      <c r="I87" s="12"/>
      <c r="J87" s="12"/>
      <c r="K87" s="12"/>
      <c r="L87" s="12"/>
      <c r="M87" s="12"/>
      <c r="N87" s="12"/>
      <c r="O87" s="12"/>
      <c r="P87" s="12"/>
      <c r="Q87" s="12"/>
      <c r="R87" s="12"/>
      <c r="S87" s="12"/>
      <c r="T87" s="12"/>
      <c r="U87" s="12"/>
    </row>
    <row r="88" spans="2:21" ht="12.75">
      <c r="B88" s="12"/>
      <c r="C88" s="12"/>
      <c r="D88" s="12"/>
      <c r="E88" s="12"/>
      <c r="F88" s="12"/>
      <c r="G88" s="12"/>
      <c r="H88" s="12"/>
      <c r="I88" s="12"/>
      <c r="J88" s="12"/>
      <c r="K88" s="12"/>
      <c r="L88" s="12"/>
      <c r="M88" s="12"/>
      <c r="N88" s="12"/>
      <c r="O88" s="12"/>
      <c r="P88" s="12"/>
      <c r="Q88" s="12"/>
      <c r="R88" s="12"/>
      <c r="S88" s="12"/>
      <c r="T88" s="12"/>
      <c r="U88" s="12"/>
    </row>
    <row r="89" spans="2:21" ht="12.75">
      <c r="B89" s="12"/>
      <c r="C89" s="12"/>
      <c r="D89" s="12"/>
      <c r="E89" s="12"/>
      <c r="F89" s="12"/>
      <c r="G89" s="12"/>
      <c r="H89" s="12"/>
      <c r="I89" s="12"/>
      <c r="J89" s="12"/>
      <c r="K89" s="12"/>
      <c r="L89" s="12"/>
      <c r="M89" s="12"/>
      <c r="N89" s="12"/>
      <c r="O89" s="12"/>
      <c r="P89" s="12"/>
      <c r="Q89" s="12"/>
      <c r="R89" s="12"/>
      <c r="S89" s="12"/>
      <c r="T89" s="12"/>
      <c r="U89" s="12"/>
    </row>
    <row r="90" spans="2:21" ht="12.75">
      <c r="B90" s="12"/>
      <c r="C90" s="12"/>
      <c r="D90" s="12"/>
      <c r="E90" s="12"/>
      <c r="F90" s="12"/>
      <c r="G90" s="12"/>
      <c r="H90" s="12"/>
      <c r="I90" s="12"/>
      <c r="J90" s="12"/>
      <c r="K90" s="12"/>
      <c r="L90" s="12"/>
      <c r="M90" s="12"/>
      <c r="N90" s="12"/>
      <c r="O90" s="12"/>
      <c r="P90" s="12"/>
      <c r="Q90" s="12"/>
      <c r="R90" s="12"/>
      <c r="S90" s="12"/>
      <c r="T90" s="12"/>
      <c r="U90" s="12"/>
    </row>
    <row r="91" spans="2:21" ht="12.75">
      <c r="B91" s="12"/>
      <c r="C91" s="12"/>
      <c r="D91" s="12"/>
      <c r="E91" s="12"/>
      <c r="F91" s="12"/>
      <c r="G91" s="12"/>
      <c r="H91" s="12"/>
      <c r="I91" s="12"/>
      <c r="J91" s="12"/>
      <c r="K91" s="12"/>
      <c r="L91" s="12"/>
      <c r="M91" s="12"/>
      <c r="N91" s="12"/>
      <c r="O91" s="12"/>
      <c r="P91" s="12"/>
      <c r="Q91" s="12"/>
      <c r="R91" s="12"/>
      <c r="S91" s="12"/>
      <c r="T91" s="12"/>
      <c r="U91" s="12"/>
    </row>
    <row r="92" spans="2:21" ht="12.75">
      <c r="B92" s="12"/>
      <c r="C92" s="12"/>
      <c r="D92" s="12"/>
      <c r="E92" s="12"/>
      <c r="F92" s="12"/>
      <c r="G92" s="12"/>
      <c r="H92" s="12"/>
      <c r="I92" s="12"/>
      <c r="J92" s="12"/>
      <c r="K92" s="12"/>
      <c r="L92" s="12"/>
      <c r="M92" s="12"/>
      <c r="N92" s="12"/>
      <c r="O92" s="12"/>
      <c r="P92" s="12"/>
      <c r="Q92" s="12"/>
      <c r="R92" s="12"/>
      <c r="S92" s="12"/>
      <c r="T92" s="12"/>
      <c r="U92" s="12"/>
    </row>
    <row r="93" spans="2:21" ht="12.75">
      <c r="B93" s="12"/>
      <c r="C93" s="12"/>
      <c r="D93" s="12"/>
      <c r="E93" s="12"/>
      <c r="F93" s="12"/>
      <c r="G93" s="12"/>
      <c r="H93" s="12"/>
      <c r="I93" s="12"/>
      <c r="J93" s="12"/>
      <c r="K93" s="12"/>
      <c r="L93" s="12"/>
      <c r="M93" s="12"/>
      <c r="N93" s="12"/>
      <c r="O93" s="12"/>
      <c r="P93" s="12"/>
      <c r="Q93" s="12"/>
      <c r="R93" s="12"/>
      <c r="S93" s="12"/>
      <c r="T93" s="12"/>
      <c r="U93" s="12"/>
    </row>
    <row r="94" spans="2:21" ht="12.75">
      <c r="B94" s="12"/>
      <c r="C94" s="12"/>
      <c r="D94" s="12"/>
      <c r="E94" s="12"/>
      <c r="F94" s="12"/>
      <c r="G94" s="12"/>
      <c r="H94" s="12"/>
      <c r="I94" s="12"/>
      <c r="J94" s="12"/>
      <c r="K94" s="12"/>
      <c r="L94" s="12"/>
      <c r="M94" s="12"/>
      <c r="N94" s="12"/>
      <c r="O94" s="12"/>
      <c r="P94" s="12"/>
      <c r="Q94" s="12"/>
      <c r="R94" s="12"/>
      <c r="S94" s="12"/>
      <c r="T94" s="12"/>
      <c r="U94" s="12"/>
    </row>
    <row r="95" spans="2:21" ht="12.75">
      <c r="B95" s="12"/>
      <c r="C95" s="12"/>
      <c r="D95" s="12"/>
      <c r="E95" s="12"/>
      <c r="F95" s="12"/>
      <c r="G95" s="12"/>
      <c r="H95" s="12"/>
      <c r="I95" s="12"/>
      <c r="J95" s="12"/>
      <c r="K95" s="12"/>
      <c r="L95" s="12"/>
      <c r="M95" s="12"/>
      <c r="N95" s="12"/>
      <c r="O95" s="12"/>
      <c r="P95" s="12"/>
      <c r="Q95" s="12"/>
      <c r="R95" s="12"/>
      <c r="S95" s="12"/>
      <c r="T95" s="12"/>
      <c r="U95" s="12"/>
    </row>
    <row r="96" spans="2:21" ht="12.75">
      <c r="B96" s="12"/>
      <c r="C96" s="12"/>
      <c r="D96" s="12"/>
      <c r="E96" s="12"/>
      <c r="F96" s="12"/>
      <c r="G96" s="12"/>
      <c r="H96" s="12"/>
      <c r="I96" s="12"/>
      <c r="J96" s="12"/>
      <c r="K96" s="12"/>
      <c r="L96" s="12"/>
      <c r="M96" s="12"/>
      <c r="N96" s="12"/>
      <c r="O96" s="12"/>
      <c r="P96" s="12"/>
      <c r="Q96" s="12"/>
      <c r="R96" s="12"/>
      <c r="S96" s="12"/>
      <c r="T96" s="12"/>
      <c r="U96" s="12"/>
    </row>
    <row r="97" spans="2:21" ht="12.75">
      <c r="B97" s="12"/>
      <c r="C97" s="12"/>
      <c r="D97" s="12"/>
      <c r="E97" s="12"/>
      <c r="F97" s="12"/>
      <c r="G97" s="12"/>
      <c r="H97" s="12"/>
      <c r="I97" s="12"/>
      <c r="J97" s="12"/>
      <c r="K97" s="12"/>
      <c r="L97" s="12"/>
      <c r="M97" s="12"/>
      <c r="N97" s="12"/>
      <c r="O97" s="12"/>
      <c r="P97" s="12"/>
      <c r="Q97" s="12"/>
      <c r="R97" s="12"/>
      <c r="S97" s="12"/>
      <c r="T97" s="12"/>
      <c r="U97" s="12"/>
    </row>
    <row r="98" spans="2:21" ht="12.75">
      <c r="B98" s="12"/>
      <c r="C98" s="12"/>
      <c r="D98" s="12"/>
      <c r="E98" s="12"/>
      <c r="F98" s="12"/>
      <c r="G98" s="12"/>
      <c r="H98" s="12"/>
      <c r="I98" s="12"/>
      <c r="J98" s="12"/>
      <c r="K98" s="12"/>
      <c r="L98" s="12"/>
      <c r="M98" s="12"/>
      <c r="N98" s="12"/>
      <c r="O98" s="12"/>
      <c r="P98" s="12"/>
      <c r="Q98" s="12"/>
      <c r="R98" s="12"/>
      <c r="S98" s="12"/>
      <c r="T98" s="12"/>
      <c r="U98" s="12"/>
    </row>
    <row r="99" spans="2:21" ht="12.75">
      <c r="B99" s="12"/>
      <c r="C99" s="12"/>
      <c r="D99" s="12"/>
      <c r="E99" s="12"/>
      <c r="F99" s="12"/>
      <c r="G99" s="12"/>
      <c r="H99" s="12"/>
      <c r="I99" s="12"/>
      <c r="J99" s="12"/>
      <c r="K99" s="12"/>
      <c r="L99" s="12"/>
      <c r="M99" s="12"/>
      <c r="N99" s="12"/>
      <c r="O99" s="12"/>
      <c r="P99" s="12"/>
      <c r="Q99" s="12"/>
      <c r="R99" s="12"/>
      <c r="S99" s="12"/>
      <c r="T99" s="12"/>
      <c r="U99" s="12"/>
    </row>
    <row r="100" spans="2:21" ht="12.75">
      <c r="B100" s="12"/>
      <c r="C100" s="12"/>
      <c r="D100" s="12"/>
      <c r="E100" s="12"/>
      <c r="F100" s="12"/>
      <c r="G100" s="12"/>
      <c r="H100" s="12"/>
      <c r="I100" s="12"/>
      <c r="J100" s="12"/>
      <c r="K100" s="12"/>
      <c r="L100" s="12"/>
      <c r="M100" s="12"/>
      <c r="N100" s="12"/>
      <c r="O100" s="12"/>
      <c r="P100" s="12"/>
      <c r="Q100" s="12"/>
      <c r="R100" s="12"/>
      <c r="S100" s="12"/>
      <c r="T100" s="12"/>
      <c r="U100" s="12"/>
    </row>
    <row r="101" spans="2:21" ht="12.75">
      <c r="B101" s="12"/>
      <c r="C101" s="12"/>
      <c r="D101" s="12"/>
      <c r="E101" s="12"/>
      <c r="F101" s="12"/>
      <c r="G101" s="12"/>
      <c r="H101" s="12"/>
      <c r="I101" s="12"/>
      <c r="J101" s="12"/>
      <c r="K101" s="12"/>
      <c r="L101" s="12"/>
      <c r="M101" s="12"/>
      <c r="N101" s="12"/>
      <c r="O101" s="12"/>
      <c r="P101" s="12"/>
      <c r="Q101" s="12"/>
      <c r="R101" s="12"/>
      <c r="S101" s="12"/>
      <c r="T101" s="12"/>
      <c r="U101" s="12"/>
    </row>
    <row r="102" spans="2:21" ht="12.75">
      <c r="B102" s="12"/>
      <c r="C102" s="12"/>
      <c r="D102" s="12"/>
      <c r="E102" s="12"/>
      <c r="F102" s="12"/>
      <c r="G102" s="12"/>
      <c r="H102" s="12"/>
      <c r="I102" s="12"/>
      <c r="J102" s="12"/>
      <c r="K102" s="12"/>
      <c r="L102" s="12"/>
      <c r="M102" s="12"/>
      <c r="N102" s="12"/>
      <c r="O102" s="12"/>
      <c r="P102" s="12"/>
      <c r="Q102" s="12"/>
      <c r="R102" s="12"/>
      <c r="S102" s="12"/>
      <c r="T102" s="12"/>
      <c r="U102" s="12"/>
    </row>
    <row r="103" spans="2:21" ht="12.75">
      <c r="B103" s="12"/>
      <c r="C103" s="12"/>
      <c r="D103" s="12"/>
      <c r="E103" s="12"/>
      <c r="F103" s="12"/>
      <c r="G103" s="12"/>
      <c r="H103" s="12"/>
      <c r="I103" s="12"/>
      <c r="J103" s="12"/>
      <c r="K103" s="12"/>
      <c r="L103" s="12"/>
      <c r="M103" s="12"/>
      <c r="N103" s="12"/>
      <c r="O103" s="12"/>
      <c r="P103" s="12"/>
      <c r="Q103" s="12"/>
      <c r="R103" s="12"/>
      <c r="S103" s="12"/>
      <c r="T103" s="12"/>
      <c r="U103" s="12"/>
    </row>
    <row r="104" spans="2:21" ht="12.75">
      <c r="B104" s="12"/>
      <c r="C104" s="12"/>
      <c r="D104" s="12"/>
      <c r="E104" s="12"/>
      <c r="F104" s="12"/>
      <c r="G104" s="12"/>
      <c r="H104" s="12"/>
      <c r="I104" s="12"/>
      <c r="J104" s="12"/>
      <c r="K104" s="12"/>
      <c r="L104" s="12"/>
      <c r="M104" s="12"/>
      <c r="N104" s="12"/>
      <c r="O104" s="12"/>
      <c r="P104" s="12"/>
      <c r="Q104" s="12"/>
      <c r="R104" s="12"/>
      <c r="S104" s="12"/>
      <c r="T104" s="12"/>
      <c r="U104" s="12"/>
    </row>
    <row r="105" spans="2:21" ht="12.75">
      <c r="B105" s="12"/>
      <c r="C105" s="12"/>
      <c r="D105" s="12"/>
      <c r="E105" s="12"/>
      <c r="F105" s="12"/>
      <c r="G105" s="12"/>
      <c r="H105" s="12"/>
      <c r="I105" s="12"/>
      <c r="J105" s="12"/>
      <c r="K105" s="12"/>
      <c r="L105" s="12"/>
      <c r="M105" s="12"/>
      <c r="N105" s="12"/>
      <c r="O105" s="12"/>
      <c r="P105" s="12"/>
      <c r="Q105" s="12"/>
      <c r="R105" s="12"/>
      <c r="S105" s="12"/>
      <c r="T105" s="12"/>
      <c r="U105" s="12"/>
    </row>
    <row r="106" spans="2:21" ht="12.75">
      <c r="B106" s="12"/>
      <c r="C106" s="12"/>
      <c r="D106" s="12"/>
      <c r="E106" s="12"/>
      <c r="F106" s="12"/>
      <c r="G106" s="12"/>
      <c r="H106" s="12"/>
      <c r="I106" s="12"/>
      <c r="J106" s="12"/>
      <c r="K106" s="12"/>
      <c r="L106" s="12"/>
      <c r="M106" s="12"/>
      <c r="N106" s="12"/>
      <c r="O106" s="12"/>
      <c r="P106" s="12"/>
      <c r="Q106" s="12"/>
      <c r="R106" s="12"/>
      <c r="S106" s="12"/>
      <c r="T106" s="12"/>
      <c r="U106" s="12"/>
    </row>
    <row r="107" spans="2:21" ht="12.75">
      <c r="B107" s="12"/>
      <c r="C107" s="12"/>
      <c r="D107" s="12"/>
      <c r="E107" s="12"/>
      <c r="F107" s="12"/>
      <c r="G107" s="12"/>
      <c r="H107" s="12"/>
      <c r="I107" s="12"/>
      <c r="J107" s="12"/>
      <c r="K107" s="12"/>
      <c r="L107" s="12"/>
      <c r="M107" s="12"/>
      <c r="N107" s="12"/>
      <c r="O107" s="12"/>
      <c r="P107" s="12"/>
      <c r="Q107" s="12"/>
      <c r="R107" s="12"/>
      <c r="S107" s="12"/>
      <c r="T107" s="12"/>
      <c r="U107" s="12"/>
    </row>
    <row r="108" spans="2:21" ht="12.75">
      <c r="B108" s="12"/>
      <c r="C108" s="12"/>
      <c r="D108" s="12"/>
      <c r="E108" s="12"/>
      <c r="F108" s="12"/>
      <c r="G108" s="12"/>
      <c r="H108" s="12"/>
      <c r="I108" s="12"/>
      <c r="J108" s="12"/>
      <c r="K108" s="12"/>
      <c r="L108" s="12"/>
      <c r="M108" s="12"/>
      <c r="N108" s="12"/>
      <c r="O108" s="12"/>
      <c r="P108" s="12"/>
      <c r="Q108" s="12"/>
      <c r="R108" s="12"/>
      <c r="S108" s="12"/>
      <c r="T108" s="12"/>
      <c r="U108" s="12"/>
    </row>
    <row r="109" spans="2:21" ht="12.75">
      <c r="B109" s="12"/>
      <c r="C109" s="12"/>
      <c r="D109" s="12"/>
      <c r="E109" s="12"/>
      <c r="F109" s="12"/>
      <c r="G109" s="12"/>
      <c r="H109" s="12"/>
      <c r="I109" s="12"/>
      <c r="J109" s="12"/>
      <c r="K109" s="12"/>
      <c r="L109" s="12"/>
      <c r="M109" s="12"/>
      <c r="N109" s="12"/>
      <c r="O109" s="12"/>
      <c r="P109" s="12"/>
      <c r="Q109" s="12"/>
      <c r="R109" s="12"/>
      <c r="S109" s="12"/>
      <c r="T109" s="12"/>
      <c r="U109" s="12"/>
    </row>
    <row r="110" spans="2:21" ht="12.75">
      <c r="B110" s="12"/>
      <c r="C110" s="12"/>
      <c r="D110" s="12"/>
      <c r="E110" s="12"/>
      <c r="F110" s="12"/>
      <c r="G110" s="12"/>
      <c r="H110" s="12"/>
      <c r="I110" s="12"/>
      <c r="J110" s="12"/>
      <c r="K110" s="12"/>
      <c r="L110" s="12"/>
      <c r="M110" s="12"/>
      <c r="N110" s="12"/>
      <c r="O110" s="12"/>
      <c r="P110" s="12"/>
      <c r="Q110" s="12"/>
      <c r="R110" s="12"/>
      <c r="S110" s="12"/>
      <c r="T110" s="12"/>
      <c r="U110" s="12"/>
    </row>
    <row r="111" spans="2:21" ht="12.75">
      <c r="B111" s="12"/>
      <c r="C111" s="12"/>
      <c r="D111" s="12"/>
      <c r="E111" s="12"/>
      <c r="F111" s="12"/>
      <c r="G111" s="12"/>
      <c r="H111" s="12"/>
      <c r="I111" s="12"/>
      <c r="J111" s="12"/>
      <c r="K111" s="12"/>
      <c r="L111" s="12"/>
      <c r="M111" s="12"/>
      <c r="N111" s="12"/>
      <c r="O111" s="12"/>
      <c r="P111" s="12"/>
      <c r="Q111" s="12"/>
      <c r="R111" s="12"/>
      <c r="S111" s="12"/>
      <c r="T111" s="12"/>
      <c r="U111" s="12"/>
    </row>
    <row r="112" spans="2:21" ht="12.75">
      <c r="B112" s="12"/>
      <c r="C112" s="12"/>
      <c r="D112" s="12"/>
      <c r="E112" s="12"/>
      <c r="F112" s="12"/>
      <c r="G112" s="12"/>
      <c r="H112" s="12"/>
      <c r="I112" s="12"/>
      <c r="J112" s="12"/>
      <c r="K112" s="12"/>
      <c r="L112" s="12"/>
      <c r="M112" s="12"/>
      <c r="N112" s="12"/>
      <c r="O112" s="12"/>
      <c r="P112" s="12"/>
      <c r="Q112" s="12"/>
      <c r="R112" s="12"/>
      <c r="S112" s="12"/>
      <c r="T112" s="12"/>
      <c r="U112" s="12"/>
    </row>
    <row r="113" spans="2:21" ht="12.75">
      <c r="B113" s="12"/>
      <c r="C113" s="12"/>
      <c r="D113" s="12"/>
      <c r="E113" s="12"/>
      <c r="F113" s="12"/>
      <c r="G113" s="12"/>
      <c r="H113" s="12"/>
      <c r="I113" s="12"/>
      <c r="J113" s="12"/>
      <c r="K113" s="12"/>
      <c r="L113" s="12"/>
      <c r="M113" s="12"/>
      <c r="N113" s="12"/>
      <c r="O113" s="12"/>
      <c r="P113" s="12"/>
      <c r="Q113" s="12"/>
      <c r="R113" s="12"/>
      <c r="S113" s="12"/>
      <c r="T113" s="12"/>
      <c r="U113" s="12"/>
    </row>
    <row r="114" spans="2:21" ht="12.75">
      <c r="B114" s="12"/>
      <c r="C114" s="12"/>
      <c r="D114" s="12"/>
      <c r="E114" s="12"/>
      <c r="F114" s="12"/>
      <c r="G114" s="12"/>
      <c r="H114" s="12"/>
      <c r="I114" s="12"/>
      <c r="J114" s="12"/>
      <c r="K114" s="12"/>
      <c r="L114" s="12"/>
      <c r="M114" s="12"/>
      <c r="N114" s="12"/>
      <c r="O114" s="12"/>
      <c r="P114" s="12"/>
      <c r="Q114" s="12"/>
      <c r="R114" s="12"/>
      <c r="S114" s="12"/>
      <c r="T114" s="12"/>
      <c r="U114" s="12"/>
    </row>
    <row r="115" spans="2:21" ht="12.75">
      <c r="B115" s="12"/>
      <c r="C115" s="12"/>
      <c r="D115" s="12"/>
      <c r="E115" s="12"/>
      <c r="F115" s="12"/>
      <c r="G115" s="12"/>
      <c r="H115" s="12"/>
      <c r="I115" s="12"/>
      <c r="J115" s="12"/>
      <c r="K115" s="12"/>
      <c r="L115" s="12"/>
      <c r="M115" s="12"/>
      <c r="N115" s="12"/>
      <c r="O115" s="12"/>
      <c r="P115" s="12"/>
      <c r="Q115" s="12"/>
      <c r="R115" s="12"/>
      <c r="S115" s="12"/>
      <c r="T115" s="12"/>
      <c r="U115" s="12"/>
    </row>
    <row r="116" spans="2:21" ht="12.75">
      <c r="B116" s="12"/>
      <c r="C116" s="12"/>
      <c r="D116" s="12"/>
      <c r="E116" s="12"/>
      <c r="F116" s="12"/>
      <c r="G116" s="12"/>
      <c r="H116" s="12"/>
      <c r="I116" s="12"/>
      <c r="J116" s="12"/>
      <c r="K116" s="12"/>
      <c r="L116" s="12"/>
      <c r="M116" s="12"/>
      <c r="N116" s="12"/>
      <c r="O116" s="12"/>
      <c r="P116" s="12"/>
      <c r="Q116" s="12"/>
      <c r="R116" s="12"/>
      <c r="S116" s="12"/>
      <c r="T116" s="12"/>
      <c r="U116" s="12"/>
    </row>
    <row r="117" spans="2:21" ht="12.75">
      <c r="B117" s="12"/>
      <c r="C117" s="12"/>
      <c r="D117" s="12"/>
      <c r="E117" s="12"/>
      <c r="F117" s="12"/>
      <c r="G117" s="12"/>
      <c r="H117" s="12"/>
      <c r="I117" s="12"/>
      <c r="J117" s="12"/>
      <c r="K117" s="12"/>
      <c r="L117" s="12"/>
      <c r="M117" s="12"/>
      <c r="N117" s="12"/>
      <c r="O117" s="12"/>
      <c r="P117" s="12"/>
      <c r="Q117" s="12"/>
      <c r="R117" s="12"/>
      <c r="S117" s="12"/>
      <c r="T117" s="12"/>
      <c r="U117" s="12"/>
    </row>
    <row r="118" spans="2:21" ht="12.75">
      <c r="B118" s="12"/>
      <c r="C118" s="12"/>
      <c r="D118" s="12"/>
      <c r="E118" s="12"/>
      <c r="F118" s="12"/>
      <c r="G118" s="12"/>
      <c r="H118" s="12"/>
      <c r="I118" s="12"/>
      <c r="J118" s="12"/>
      <c r="K118" s="12"/>
      <c r="L118" s="12"/>
      <c r="M118" s="12"/>
      <c r="N118" s="12"/>
      <c r="O118" s="12"/>
      <c r="P118" s="12"/>
      <c r="Q118" s="12"/>
      <c r="R118" s="12"/>
      <c r="S118" s="12"/>
      <c r="T118" s="12"/>
      <c r="U118" s="12"/>
    </row>
    <row r="119" spans="2:21" ht="12.75">
      <c r="B119" s="12"/>
      <c r="C119" s="12"/>
      <c r="D119" s="12"/>
      <c r="E119" s="12"/>
      <c r="F119" s="12"/>
      <c r="G119" s="12"/>
      <c r="H119" s="12"/>
      <c r="I119" s="12"/>
      <c r="J119" s="12"/>
      <c r="K119" s="12"/>
      <c r="L119" s="12"/>
      <c r="M119" s="12"/>
      <c r="N119" s="12"/>
      <c r="O119" s="12"/>
      <c r="P119" s="12"/>
      <c r="Q119" s="12"/>
      <c r="R119" s="12"/>
      <c r="S119" s="12"/>
      <c r="T119" s="12"/>
      <c r="U119" s="12"/>
    </row>
    <row r="120" spans="2:21" ht="12.75">
      <c r="B120" s="12"/>
      <c r="C120" s="12"/>
      <c r="D120" s="12"/>
      <c r="E120" s="12"/>
      <c r="F120" s="12"/>
      <c r="G120" s="12"/>
      <c r="H120" s="12"/>
      <c r="I120" s="12"/>
      <c r="J120" s="12"/>
      <c r="K120" s="12"/>
      <c r="L120" s="12"/>
      <c r="M120" s="12"/>
      <c r="N120" s="12"/>
      <c r="O120" s="12"/>
      <c r="P120" s="12"/>
      <c r="Q120" s="12"/>
      <c r="R120" s="12"/>
      <c r="S120" s="12"/>
      <c r="T120" s="12"/>
      <c r="U120" s="12"/>
    </row>
    <row r="121" spans="2:21" ht="12.75">
      <c r="B121" s="12"/>
      <c r="C121" s="12"/>
      <c r="D121" s="12"/>
      <c r="E121" s="12"/>
      <c r="F121" s="12"/>
      <c r="G121" s="12"/>
      <c r="H121" s="12"/>
      <c r="I121" s="12"/>
      <c r="J121" s="12"/>
      <c r="K121" s="12"/>
      <c r="L121" s="12"/>
      <c r="M121" s="12"/>
      <c r="N121" s="12"/>
      <c r="O121" s="12"/>
      <c r="P121" s="12"/>
      <c r="Q121" s="12"/>
      <c r="R121" s="12"/>
      <c r="S121" s="12"/>
      <c r="T121" s="12"/>
      <c r="U121" s="12"/>
    </row>
    <row r="122" spans="2:21" ht="12.75">
      <c r="B122" s="12"/>
      <c r="C122" s="12"/>
      <c r="D122" s="12"/>
      <c r="E122" s="12"/>
      <c r="F122" s="12"/>
      <c r="G122" s="12"/>
      <c r="H122" s="12"/>
      <c r="I122" s="12"/>
      <c r="J122" s="12"/>
      <c r="K122" s="12"/>
      <c r="L122" s="12"/>
      <c r="M122" s="12"/>
      <c r="N122" s="12"/>
      <c r="O122" s="12"/>
      <c r="P122" s="12"/>
      <c r="Q122" s="12"/>
      <c r="R122" s="12"/>
      <c r="S122" s="12"/>
      <c r="T122" s="12"/>
      <c r="U122" s="12"/>
    </row>
    <row r="123" spans="2:21" ht="12.75">
      <c r="B123" s="12"/>
      <c r="C123" s="12"/>
      <c r="D123" s="12"/>
      <c r="E123" s="12"/>
      <c r="F123" s="12"/>
      <c r="G123" s="12"/>
      <c r="H123" s="12"/>
      <c r="I123" s="12"/>
      <c r="J123" s="12"/>
      <c r="K123" s="12"/>
      <c r="L123" s="12"/>
      <c r="M123" s="12"/>
      <c r="N123" s="12"/>
      <c r="O123" s="12"/>
      <c r="P123" s="12"/>
      <c r="Q123" s="12"/>
      <c r="R123" s="12"/>
      <c r="S123" s="12"/>
      <c r="T123" s="12"/>
      <c r="U123" s="12"/>
    </row>
    <row r="124" spans="2:21" ht="12.75">
      <c r="B124" s="12"/>
      <c r="C124" s="12"/>
      <c r="D124" s="12"/>
      <c r="E124" s="12"/>
      <c r="F124" s="12"/>
      <c r="G124" s="12"/>
      <c r="H124" s="12"/>
      <c r="I124" s="12"/>
      <c r="J124" s="12"/>
      <c r="K124" s="12"/>
      <c r="L124" s="12"/>
      <c r="M124" s="12"/>
      <c r="N124" s="12"/>
      <c r="O124" s="12"/>
      <c r="P124" s="12"/>
      <c r="Q124" s="12"/>
      <c r="R124" s="12"/>
      <c r="S124" s="12"/>
      <c r="T124" s="12"/>
      <c r="U124" s="12"/>
    </row>
    <row r="125" spans="2:21" ht="12.75">
      <c r="B125" s="12"/>
      <c r="C125" s="12"/>
      <c r="D125" s="12"/>
      <c r="E125" s="12"/>
      <c r="F125" s="12"/>
      <c r="G125" s="12"/>
      <c r="H125" s="12"/>
      <c r="I125" s="12"/>
      <c r="J125" s="12"/>
      <c r="K125" s="12"/>
      <c r="L125" s="12"/>
      <c r="M125" s="12"/>
      <c r="N125" s="12"/>
      <c r="O125" s="12"/>
      <c r="P125" s="12"/>
      <c r="Q125" s="12"/>
      <c r="R125" s="12"/>
      <c r="S125" s="12"/>
      <c r="T125" s="12"/>
      <c r="U125" s="12"/>
    </row>
    <row r="126" spans="2:21" ht="12.75">
      <c r="B126" s="12"/>
      <c r="C126" s="12"/>
      <c r="D126" s="12"/>
      <c r="E126" s="12"/>
      <c r="F126" s="12"/>
      <c r="G126" s="12"/>
      <c r="H126" s="12"/>
      <c r="I126" s="12"/>
      <c r="J126" s="12"/>
      <c r="K126" s="12"/>
      <c r="L126" s="12"/>
      <c r="M126" s="12"/>
      <c r="N126" s="12"/>
      <c r="O126" s="12"/>
      <c r="P126" s="12"/>
      <c r="Q126" s="12"/>
      <c r="R126" s="12"/>
      <c r="S126" s="12"/>
      <c r="T126" s="12"/>
      <c r="U126" s="12"/>
    </row>
    <row r="127" spans="2:21" ht="12.75">
      <c r="B127" s="12"/>
      <c r="C127" s="12"/>
      <c r="D127" s="12"/>
      <c r="E127" s="12"/>
      <c r="F127" s="12"/>
      <c r="G127" s="12"/>
      <c r="H127" s="12"/>
      <c r="I127" s="12"/>
      <c r="J127" s="12"/>
      <c r="K127" s="12"/>
      <c r="L127" s="12"/>
      <c r="M127" s="12"/>
      <c r="N127" s="12"/>
      <c r="O127" s="12"/>
      <c r="P127" s="12"/>
      <c r="Q127" s="12"/>
      <c r="R127" s="12"/>
      <c r="S127" s="12"/>
      <c r="T127" s="12"/>
      <c r="U127" s="12"/>
    </row>
    <row r="128" spans="2:21" ht="12.75">
      <c r="B128" s="12"/>
      <c r="C128" s="12"/>
      <c r="D128" s="12"/>
      <c r="E128" s="12"/>
      <c r="F128" s="12"/>
      <c r="G128" s="12"/>
      <c r="H128" s="12"/>
      <c r="I128" s="12"/>
      <c r="J128" s="12"/>
      <c r="K128" s="12"/>
      <c r="L128" s="12"/>
      <c r="M128" s="12"/>
      <c r="N128" s="12"/>
      <c r="O128" s="12"/>
      <c r="P128" s="12"/>
      <c r="Q128" s="12"/>
      <c r="R128" s="12"/>
      <c r="S128" s="12"/>
      <c r="T128" s="12"/>
      <c r="U128" s="12"/>
    </row>
    <row r="129" spans="2:21" ht="12.75">
      <c r="B129" s="12"/>
      <c r="C129" s="12"/>
      <c r="D129" s="12"/>
      <c r="E129" s="12"/>
      <c r="F129" s="12"/>
      <c r="G129" s="12"/>
      <c r="H129" s="12"/>
      <c r="I129" s="12"/>
      <c r="J129" s="12"/>
      <c r="K129" s="12"/>
      <c r="L129" s="12"/>
      <c r="M129" s="12"/>
      <c r="N129" s="12"/>
      <c r="O129" s="12"/>
      <c r="P129" s="12"/>
      <c r="Q129" s="12"/>
      <c r="R129" s="12"/>
      <c r="S129" s="12"/>
      <c r="T129" s="12"/>
      <c r="U129" s="12"/>
    </row>
    <row r="130" spans="2:21" ht="12.75">
      <c r="B130" s="12"/>
      <c r="C130" s="12"/>
      <c r="D130" s="12"/>
      <c r="E130" s="12"/>
      <c r="F130" s="12"/>
      <c r="G130" s="12"/>
      <c r="H130" s="12"/>
      <c r="I130" s="12"/>
      <c r="J130" s="12"/>
      <c r="K130" s="12"/>
      <c r="L130" s="12"/>
      <c r="M130" s="12"/>
      <c r="N130" s="12"/>
      <c r="O130" s="12"/>
      <c r="P130" s="12"/>
      <c r="Q130" s="12"/>
      <c r="R130" s="12"/>
      <c r="S130" s="12"/>
      <c r="T130" s="12"/>
      <c r="U130" s="12"/>
    </row>
    <row r="131" spans="2:21" ht="12.75">
      <c r="B131" s="12"/>
      <c r="C131" s="12"/>
      <c r="D131" s="12"/>
      <c r="E131" s="12"/>
      <c r="F131" s="12"/>
      <c r="G131" s="12"/>
      <c r="H131" s="12"/>
      <c r="I131" s="12"/>
      <c r="J131" s="12"/>
      <c r="K131" s="12"/>
      <c r="L131" s="12"/>
      <c r="M131" s="12"/>
      <c r="N131" s="12"/>
      <c r="O131" s="12"/>
      <c r="P131" s="12"/>
      <c r="Q131" s="12"/>
      <c r="R131" s="12"/>
      <c r="S131" s="12"/>
      <c r="T131" s="12"/>
      <c r="U131" s="12"/>
    </row>
    <row r="132" spans="2:21" ht="12.75">
      <c r="B132" s="12"/>
      <c r="C132" s="12"/>
      <c r="D132" s="12"/>
      <c r="E132" s="12"/>
      <c r="F132" s="12"/>
      <c r="G132" s="12"/>
      <c r="H132" s="12"/>
      <c r="I132" s="12"/>
      <c r="J132" s="12"/>
      <c r="K132" s="12"/>
      <c r="L132" s="12"/>
      <c r="M132" s="12"/>
      <c r="N132" s="12"/>
      <c r="O132" s="12"/>
      <c r="P132" s="12"/>
      <c r="Q132" s="12"/>
      <c r="R132" s="12"/>
      <c r="S132" s="12"/>
      <c r="T132" s="12"/>
      <c r="U132" s="12"/>
    </row>
    <row r="133" spans="2:21" ht="12.75">
      <c r="B133" s="12"/>
      <c r="C133" s="12"/>
      <c r="D133" s="12"/>
      <c r="E133" s="12"/>
      <c r="F133" s="12"/>
      <c r="G133" s="12"/>
      <c r="H133" s="12"/>
      <c r="I133" s="12"/>
      <c r="J133" s="12"/>
      <c r="K133" s="12"/>
      <c r="L133" s="12"/>
      <c r="M133" s="12"/>
      <c r="N133" s="12"/>
      <c r="O133" s="12"/>
      <c r="P133" s="12"/>
      <c r="Q133" s="12"/>
      <c r="R133" s="12"/>
      <c r="S133" s="12"/>
      <c r="T133" s="12"/>
      <c r="U133" s="12"/>
    </row>
    <row r="134" spans="2:21" ht="12.75">
      <c r="B134" s="12"/>
      <c r="C134" s="12"/>
      <c r="D134" s="12"/>
      <c r="E134" s="12"/>
      <c r="F134" s="12"/>
      <c r="G134" s="12"/>
      <c r="H134" s="12"/>
      <c r="I134" s="12"/>
      <c r="J134" s="12"/>
      <c r="K134" s="12"/>
      <c r="L134" s="12"/>
      <c r="M134" s="12"/>
      <c r="N134" s="12"/>
      <c r="O134" s="12"/>
      <c r="P134" s="12"/>
      <c r="Q134" s="12"/>
      <c r="R134" s="12"/>
      <c r="S134" s="12"/>
      <c r="T134" s="12"/>
      <c r="U134" s="12"/>
    </row>
    <row r="135" spans="2:21" ht="12.75">
      <c r="B135" s="12"/>
      <c r="C135" s="12"/>
      <c r="D135" s="12"/>
      <c r="E135" s="12"/>
      <c r="F135" s="12"/>
      <c r="G135" s="12"/>
      <c r="H135" s="12"/>
      <c r="I135" s="12"/>
      <c r="J135" s="12"/>
      <c r="K135" s="12"/>
      <c r="L135" s="12"/>
      <c r="M135" s="12"/>
      <c r="N135" s="12"/>
      <c r="O135" s="12"/>
      <c r="P135" s="12"/>
      <c r="Q135" s="12"/>
      <c r="R135" s="12"/>
      <c r="S135" s="12"/>
      <c r="T135" s="12"/>
      <c r="U135" s="12"/>
    </row>
    <row r="136" spans="2:21" ht="12.75">
      <c r="B136" s="12"/>
      <c r="C136" s="12"/>
      <c r="D136" s="12"/>
      <c r="E136" s="12"/>
      <c r="F136" s="12"/>
      <c r="G136" s="12"/>
      <c r="H136" s="12"/>
      <c r="I136" s="12"/>
      <c r="J136" s="12"/>
      <c r="K136" s="12"/>
      <c r="L136" s="12"/>
      <c r="M136" s="12"/>
      <c r="N136" s="12"/>
      <c r="O136" s="12"/>
      <c r="P136" s="12"/>
      <c r="Q136" s="12"/>
      <c r="R136" s="12"/>
      <c r="S136" s="12"/>
      <c r="T136" s="12"/>
      <c r="U136" s="12"/>
    </row>
    <row r="137" spans="2:21" ht="12.75">
      <c r="B137" s="12"/>
      <c r="C137" s="12"/>
      <c r="D137" s="12"/>
      <c r="E137" s="12"/>
      <c r="F137" s="12"/>
      <c r="G137" s="12"/>
      <c r="H137" s="12"/>
      <c r="I137" s="12"/>
      <c r="J137" s="12"/>
      <c r="K137" s="12"/>
      <c r="L137" s="12"/>
      <c r="M137" s="12"/>
      <c r="N137" s="12"/>
      <c r="O137" s="12"/>
      <c r="P137" s="12"/>
      <c r="Q137" s="12"/>
      <c r="R137" s="12"/>
      <c r="S137" s="12"/>
      <c r="T137" s="12"/>
      <c r="U137" s="12"/>
    </row>
    <row r="138" spans="2:21" ht="12.75">
      <c r="B138" s="12"/>
      <c r="C138" s="12"/>
      <c r="D138" s="12"/>
      <c r="E138" s="12"/>
      <c r="F138" s="12"/>
      <c r="G138" s="12"/>
      <c r="H138" s="12"/>
      <c r="I138" s="12"/>
      <c r="J138" s="12"/>
      <c r="K138" s="12"/>
      <c r="L138" s="12"/>
      <c r="M138" s="12"/>
      <c r="N138" s="12"/>
      <c r="O138" s="12"/>
      <c r="P138" s="12"/>
      <c r="Q138" s="12"/>
      <c r="R138" s="12"/>
      <c r="S138" s="12"/>
      <c r="T138" s="12"/>
      <c r="U138" s="12"/>
    </row>
    <row r="139" spans="2:21" ht="12.75">
      <c r="B139" s="12"/>
      <c r="C139" s="12"/>
      <c r="D139" s="12"/>
      <c r="E139" s="12"/>
      <c r="F139" s="12"/>
      <c r="G139" s="12"/>
      <c r="H139" s="12"/>
      <c r="I139" s="12"/>
      <c r="J139" s="12"/>
      <c r="K139" s="12"/>
      <c r="L139" s="12"/>
      <c r="M139" s="12"/>
      <c r="N139" s="12"/>
      <c r="O139" s="12"/>
      <c r="P139" s="12"/>
      <c r="Q139" s="12"/>
      <c r="R139" s="12"/>
      <c r="S139" s="12"/>
      <c r="T139" s="12"/>
      <c r="U139" s="12"/>
    </row>
    <row r="140" spans="2:21" ht="12.75">
      <c r="B140" s="12"/>
      <c r="C140" s="12"/>
      <c r="D140" s="12"/>
      <c r="E140" s="12"/>
      <c r="F140" s="12"/>
      <c r="G140" s="12"/>
      <c r="H140" s="12"/>
      <c r="I140" s="12"/>
      <c r="J140" s="12"/>
      <c r="K140" s="12"/>
      <c r="L140" s="12"/>
      <c r="M140" s="12"/>
      <c r="N140" s="12"/>
      <c r="O140" s="12"/>
      <c r="P140" s="12"/>
      <c r="Q140" s="12"/>
      <c r="R140" s="12"/>
      <c r="S140" s="12"/>
      <c r="T140" s="12"/>
      <c r="U140" s="12"/>
    </row>
    <row r="141" spans="2:21" ht="12.75">
      <c r="B141" s="12"/>
      <c r="C141" s="12"/>
      <c r="D141" s="12"/>
      <c r="E141" s="12"/>
      <c r="F141" s="12"/>
      <c r="G141" s="12"/>
      <c r="H141" s="12"/>
      <c r="I141" s="12"/>
      <c r="J141" s="12"/>
      <c r="K141" s="12"/>
      <c r="L141" s="12"/>
      <c r="M141" s="12"/>
      <c r="N141" s="12"/>
      <c r="O141" s="12"/>
      <c r="P141" s="12"/>
      <c r="Q141" s="12"/>
      <c r="R141" s="12"/>
      <c r="S141" s="12"/>
      <c r="T141" s="12"/>
      <c r="U141" s="12"/>
    </row>
    <row r="142" spans="2:21" ht="12.75">
      <c r="B142" s="12"/>
      <c r="C142" s="12"/>
      <c r="D142" s="12"/>
      <c r="E142" s="12"/>
      <c r="F142" s="12"/>
      <c r="G142" s="12"/>
      <c r="H142" s="12"/>
      <c r="I142" s="12"/>
      <c r="J142" s="12"/>
      <c r="K142" s="12"/>
      <c r="L142" s="12"/>
      <c r="M142" s="12"/>
      <c r="N142" s="12"/>
      <c r="O142" s="12"/>
      <c r="P142" s="12"/>
      <c r="Q142" s="12"/>
      <c r="R142" s="12"/>
      <c r="S142" s="12"/>
      <c r="T142" s="12"/>
      <c r="U142" s="12"/>
    </row>
    <row r="143" spans="2:21" ht="12.75">
      <c r="B143" s="12"/>
      <c r="C143" s="12"/>
      <c r="D143" s="12"/>
      <c r="E143" s="12"/>
      <c r="F143" s="12"/>
      <c r="G143" s="12"/>
      <c r="H143" s="12"/>
      <c r="I143" s="12"/>
      <c r="J143" s="12"/>
      <c r="K143" s="12"/>
      <c r="L143" s="12"/>
      <c r="M143" s="12"/>
      <c r="N143" s="12"/>
      <c r="O143" s="12"/>
      <c r="P143" s="12"/>
      <c r="Q143" s="12"/>
      <c r="R143" s="12"/>
      <c r="S143" s="12"/>
      <c r="T143" s="12"/>
      <c r="U143" s="12"/>
    </row>
    <row r="144" spans="2:21" ht="12.75">
      <c r="B144" s="12"/>
      <c r="C144" s="12"/>
      <c r="D144" s="12"/>
      <c r="E144" s="12"/>
      <c r="F144" s="12"/>
      <c r="G144" s="12"/>
      <c r="H144" s="12"/>
      <c r="I144" s="12"/>
      <c r="J144" s="12"/>
      <c r="K144" s="12"/>
      <c r="L144" s="12"/>
      <c r="M144" s="12"/>
      <c r="N144" s="12"/>
      <c r="O144" s="12"/>
      <c r="P144" s="12"/>
      <c r="Q144" s="12"/>
      <c r="R144" s="12"/>
      <c r="S144" s="12"/>
      <c r="T144" s="12"/>
      <c r="U144" s="12"/>
    </row>
    <row r="145" spans="2:21" ht="12.75">
      <c r="B145" s="12"/>
      <c r="C145" s="12"/>
      <c r="D145" s="12"/>
      <c r="E145" s="12"/>
      <c r="F145" s="12"/>
      <c r="G145" s="12"/>
      <c r="H145" s="12"/>
      <c r="I145" s="12"/>
      <c r="J145" s="12"/>
      <c r="K145" s="12"/>
      <c r="L145" s="12"/>
      <c r="M145" s="12"/>
      <c r="N145" s="12"/>
      <c r="O145" s="12"/>
      <c r="P145" s="12"/>
      <c r="Q145" s="12"/>
      <c r="R145" s="12"/>
      <c r="S145" s="12"/>
      <c r="T145" s="12"/>
      <c r="U145" s="12"/>
    </row>
    <row r="146" spans="2:21" ht="12.75">
      <c r="B146" s="12"/>
      <c r="C146" s="12"/>
      <c r="D146" s="12"/>
      <c r="E146" s="12"/>
      <c r="F146" s="12"/>
      <c r="G146" s="12"/>
      <c r="H146" s="12"/>
      <c r="I146" s="12"/>
      <c r="J146" s="12"/>
      <c r="K146" s="12"/>
      <c r="L146" s="12"/>
      <c r="M146" s="12"/>
      <c r="N146" s="12"/>
      <c r="O146" s="12"/>
      <c r="P146" s="12"/>
      <c r="Q146" s="12"/>
      <c r="R146" s="12"/>
      <c r="S146" s="12"/>
      <c r="T146" s="12"/>
      <c r="U146" s="12"/>
    </row>
    <row r="147" spans="2:21" ht="12.75">
      <c r="B147" s="12"/>
      <c r="C147" s="12"/>
      <c r="D147" s="12"/>
      <c r="E147" s="12"/>
      <c r="F147" s="12"/>
      <c r="G147" s="12"/>
      <c r="H147" s="12"/>
      <c r="I147" s="12"/>
      <c r="J147" s="12"/>
      <c r="K147" s="12"/>
      <c r="L147" s="12"/>
      <c r="M147" s="12"/>
      <c r="N147" s="12"/>
      <c r="O147" s="12"/>
      <c r="P147" s="12"/>
      <c r="Q147" s="12"/>
      <c r="R147" s="12"/>
      <c r="S147" s="12"/>
      <c r="T147" s="12"/>
      <c r="U147" s="12"/>
    </row>
    <row r="148" spans="2:21" ht="12.75">
      <c r="B148" s="12"/>
      <c r="C148" s="12"/>
      <c r="D148" s="12"/>
      <c r="E148" s="12"/>
      <c r="F148" s="12"/>
      <c r="G148" s="12"/>
      <c r="H148" s="12"/>
      <c r="I148" s="12"/>
      <c r="J148" s="12"/>
      <c r="K148" s="12"/>
      <c r="L148" s="12"/>
      <c r="M148" s="12"/>
      <c r="N148" s="12"/>
      <c r="O148" s="12"/>
      <c r="P148" s="12"/>
      <c r="Q148" s="12"/>
      <c r="R148" s="12"/>
      <c r="S148" s="12"/>
      <c r="T148" s="12"/>
      <c r="U148" s="12"/>
    </row>
    <row r="149" spans="2:21" ht="12.75">
      <c r="B149" s="12"/>
      <c r="C149" s="12"/>
      <c r="D149" s="12"/>
      <c r="E149" s="12"/>
      <c r="F149" s="12"/>
      <c r="G149" s="12"/>
      <c r="H149" s="12"/>
      <c r="I149" s="12"/>
      <c r="J149" s="12"/>
      <c r="K149" s="12"/>
      <c r="L149" s="12"/>
      <c r="M149" s="12"/>
      <c r="N149" s="12"/>
      <c r="O149" s="12"/>
      <c r="P149" s="12"/>
      <c r="Q149" s="12"/>
      <c r="R149" s="12"/>
      <c r="S149" s="12"/>
      <c r="T149" s="12"/>
      <c r="U149" s="12"/>
    </row>
    <row r="150" spans="2:21" ht="12.75">
      <c r="B150" s="12"/>
      <c r="C150" s="12"/>
      <c r="D150" s="12"/>
      <c r="E150" s="12"/>
      <c r="F150" s="12"/>
      <c r="G150" s="12"/>
      <c r="H150" s="12"/>
      <c r="I150" s="12"/>
      <c r="J150" s="12"/>
      <c r="K150" s="12"/>
      <c r="L150" s="12"/>
      <c r="M150" s="12"/>
      <c r="N150" s="12"/>
      <c r="O150" s="12"/>
      <c r="P150" s="12"/>
      <c r="Q150" s="12"/>
      <c r="R150" s="12"/>
      <c r="S150" s="12"/>
      <c r="T150" s="12"/>
      <c r="U150" s="12"/>
    </row>
    <row r="151" spans="2:21" ht="12.75">
      <c r="B151" s="12"/>
      <c r="C151" s="12"/>
      <c r="D151" s="12"/>
      <c r="E151" s="12"/>
      <c r="F151" s="12"/>
      <c r="G151" s="12"/>
      <c r="H151" s="12"/>
      <c r="I151" s="12"/>
      <c r="J151" s="12"/>
      <c r="K151" s="12"/>
      <c r="L151" s="12"/>
      <c r="M151" s="12"/>
      <c r="N151" s="12"/>
      <c r="O151" s="12"/>
      <c r="P151" s="12"/>
      <c r="Q151" s="12"/>
      <c r="R151" s="12"/>
      <c r="S151" s="12"/>
      <c r="T151" s="12"/>
      <c r="U151" s="12"/>
    </row>
    <row r="152" spans="2:21" ht="12.75">
      <c r="B152" s="12"/>
      <c r="C152" s="12"/>
      <c r="D152" s="12"/>
      <c r="E152" s="12"/>
      <c r="F152" s="12"/>
      <c r="G152" s="12"/>
      <c r="H152" s="12"/>
      <c r="I152" s="12"/>
      <c r="J152" s="12"/>
      <c r="K152" s="12"/>
      <c r="L152" s="12"/>
      <c r="M152" s="12"/>
      <c r="N152" s="12"/>
      <c r="O152" s="12"/>
      <c r="P152" s="12"/>
      <c r="Q152" s="12"/>
      <c r="R152" s="12"/>
      <c r="S152" s="12"/>
      <c r="T152" s="12"/>
      <c r="U152" s="12"/>
    </row>
    <row r="153" spans="2:21" ht="12.75">
      <c r="B153" s="12"/>
      <c r="C153" s="12"/>
      <c r="D153" s="12"/>
      <c r="E153" s="12"/>
      <c r="F153" s="12"/>
      <c r="G153" s="12"/>
      <c r="H153" s="12"/>
      <c r="I153" s="12"/>
      <c r="J153" s="12"/>
      <c r="K153" s="12"/>
      <c r="L153" s="12"/>
      <c r="M153" s="12"/>
      <c r="N153" s="12"/>
      <c r="O153" s="12"/>
      <c r="P153" s="12"/>
      <c r="Q153" s="12"/>
      <c r="R153" s="12"/>
      <c r="S153" s="12"/>
      <c r="T153" s="12"/>
      <c r="U153" s="12"/>
    </row>
    <row r="154" spans="2:21" ht="12.75">
      <c r="B154" s="12"/>
      <c r="C154" s="12"/>
      <c r="D154" s="12"/>
      <c r="E154" s="12"/>
      <c r="F154" s="12"/>
      <c r="G154" s="12"/>
      <c r="H154" s="12"/>
      <c r="I154" s="12"/>
      <c r="J154" s="12"/>
      <c r="K154" s="12"/>
      <c r="L154" s="12"/>
      <c r="M154" s="12"/>
      <c r="N154" s="12"/>
      <c r="O154" s="12"/>
      <c r="P154" s="12"/>
      <c r="Q154" s="12"/>
      <c r="R154" s="12"/>
      <c r="S154" s="12"/>
      <c r="T154" s="12"/>
      <c r="U154" s="12"/>
    </row>
    <row r="155" spans="2:21" ht="12.75">
      <c r="B155" s="12"/>
      <c r="C155" s="12"/>
      <c r="D155" s="12"/>
      <c r="E155" s="12"/>
      <c r="F155" s="12"/>
      <c r="G155" s="12"/>
      <c r="H155" s="12"/>
      <c r="I155" s="12"/>
      <c r="J155" s="12"/>
      <c r="K155" s="12"/>
      <c r="L155" s="12"/>
      <c r="M155" s="12"/>
      <c r="N155" s="12"/>
      <c r="O155" s="12"/>
      <c r="P155" s="12"/>
      <c r="Q155" s="12"/>
      <c r="R155" s="12"/>
      <c r="S155" s="12"/>
      <c r="T155" s="12"/>
      <c r="U155" s="12"/>
    </row>
    <row r="156" spans="2:21" ht="12.75">
      <c r="B156" s="12"/>
      <c r="C156" s="12"/>
      <c r="D156" s="12"/>
      <c r="E156" s="12"/>
      <c r="F156" s="12"/>
      <c r="G156" s="12"/>
      <c r="H156" s="12"/>
      <c r="I156" s="12"/>
      <c r="J156" s="12"/>
      <c r="K156" s="12"/>
      <c r="L156" s="12"/>
      <c r="M156" s="12"/>
      <c r="N156" s="12"/>
      <c r="O156" s="12"/>
      <c r="P156" s="12"/>
      <c r="Q156" s="12"/>
      <c r="R156" s="12"/>
      <c r="S156" s="12"/>
      <c r="T156" s="12"/>
      <c r="U156" s="12"/>
    </row>
    <row r="157" spans="2:21" ht="12.75">
      <c r="B157" s="12"/>
      <c r="C157" s="12"/>
      <c r="D157" s="12"/>
      <c r="E157" s="12"/>
      <c r="F157" s="12"/>
      <c r="G157" s="12"/>
      <c r="H157" s="12"/>
      <c r="I157" s="12"/>
      <c r="J157" s="12"/>
      <c r="K157" s="12"/>
      <c r="L157" s="12"/>
      <c r="M157" s="12"/>
      <c r="N157" s="12"/>
      <c r="O157" s="12"/>
      <c r="P157" s="12"/>
      <c r="Q157" s="12"/>
      <c r="R157" s="12"/>
      <c r="S157" s="12"/>
      <c r="T157" s="12"/>
      <c r="U157" s="12"/>
    </row>
    <row r="158" spans="2:21" ht="12.75">
      <c r="B158" s="12"/>
      <c r="C158" s="12"/>
      <c r="D158" s="12"/>
      <c r="E158" s="12"/>
      <c r="F158" s="12"/>
      <c r="G158" s="12"/>
      <c r="H158" s="12"/>
      <c r="I158" s="12"/>
      <c r="J158" s="12"/>
      <c r="K158" s="12"/>
      <c r="L158" s="12"/>
      <c r="M158" s="12"/>
      <c r="N158" s="12"/>
      <c r="O158" s="12"/>
      <c r="P158" s="12"/>
      <c r="Q158" s="12"/>
      <c r="R158" s="12"/>
      <c r="S158" s="12"/>
      <c r="T158" s="12"/>
      <c r="U158" s="12"/>
    </row>
    <row r="159" spans="2:21" ht="12.75">
      <c r="B159" s="12"/>
      <c r="C159" s="12"/>
      <c r="D159" s="12"/>
      <c r="E159" s="12"/>
      <c r="F159" s="12"/>
      <c r="G159" s="12"/>
      <c r="H159" s="12"/>
      <c r="I159" s="12"/>
      <c r="J159" s="12"/>
      <c r="K159" s="12"/>
      <c r="L159" s="12"/>
      <c r="M159" s="12"/>
      <c r="N159" s="12"/>
      <c r="O159" s="12"/>
      <c r="P159" s="12"/>
      <c r="Q159" s="12"/>
      <c r="R159" s="12"/>
      <c r="S159" s="12"/>
      <c r="T159" s="12"/>
      <c r="U159" s="12"/>
    </row>
    <row r="160" spans="2:21" ht="12.75">
      <c r="B160" s="12"/>
      <c r="C160" s="12"/>
      <c r="D160" s="12"/>
      <c r="E160" s="12"/>
      <c r="F160" s="12"/>
      <c r="G160" s="12"/>
      <c r="H160" s="12"/>
      <c r="I160" s="12"/>
      <c r="J160" s="12"/>
      <c r="K160" s="12"/>
      <c r="L160" s="12"/>
      <c r="M160" s="12"/>
      <c r="N160" s="12"/>
      <c r="O160" s="12"/>
      <c r="P160" s="12"/>
      <c r="Q160" s="12"/>
      <c r="R160" s="12"/>
      <c r="S160" s="12"/>
      <c r="T160" s="12"/>
      <c r="U160" s="12"/>
    </row>
    <row r="161" spans="2:21" ht="12.75">
      <c r="B161" s="12"/>
      <c r="C161" s="12"/>
      <c r="D161" s="12"/>
      <c r="E161" s="12"/>
      <c r="F161" s="12"/>
      <c r="G161" s="12"/>
      <c r="H161" s="12"/>
      <c r="I161" s="12"/>
      <c r="J161" s="12"/>
      <c r="K161" s="12"/>
      <c r="L161" s="12"/>
      <c r="M161" s="12"/>
      <c r="N161" s="12"/>
      <c r="O161" s="12"/>
      <c r="P161" s="12"/>
      <c r="Q161" s="12"/>
      <c r="R161" s="12"/>
      <c r="S161" s="12"/>
      <c r="T161" s="12"/>
      <c r="U161" s="12"/>
    </row>
    <row r="162" spans="2:21" ht="12.75">
      <c r="B162" s="12"/>
      <c r="C162" s="12"/>
      <c r="D162" s="12"/>
      <c r="E162" s="12"/>
      <c r="F162" s="12"/>
      <c r="G162" s="12"/>
      <c r="H162" s="12"/>
      <c r="I162" s="12"/>
      <c r="J162" s="12"/>
      <c r="K162" s="12"/>
      <c r="L162" s="12"/>
      <c r="M162" s="12"/>
      <c r="N162" s="12"/>
      <c r="O162" s="12"/>
      <c r="P162" s="12"/>
      <c r="Q162" s="12"/>
      <c r="R162" s="12"/>
      <c r="S162" s="12"/>
      <c r="T162" s="12"/>
      <c r="U162" s="12"/>
    </row>
    <row r="163" spans="2:21" ht="12.75">
      <c r="B163" s="12"/>
      <c r="C163" s="12"/>
      <c r="D163" s="12"/>
      <c r="E163" s="12"/>
      <c r="F163" s="12"/>
      <c r="G163" s="12"/>
      <c r="H163" s="12"/>
      <c r="I163" s="12"/>
      <c r="J163" s="12"/>
      <c r="K163" s="12"/>
      <c r="L163" s="12"/>
      <c r="M163" s="12"/>
      <c r="N163" s="12"/>
      <c r="O163" s="12"/>
      <c r="P163" s="12"/>
      <c r="Q163" s="12"/>
      <c r="R163" s="12"/>
      <c r="S163" s="12"/>
      <c r="T163" s="12"/>
      <c r="U163" s="12"/>
    </row>
    <row r="164" spans="2:21" ht="12.75">
      <c r="B164" s="12"/>
      <c r="C164" s="12"/>
      <c r="D164" s="12"/>
      <c r="E164" s="12"/>
      <c r="F164" s="12"/>
      <c r="G164" s="12"/>
      <c r="H164" s="12"/>
      <c r="I164" s="12"/>
      <c r="J164" s="12"/>
      <c r="K164" s="12"/>
      <c r="L164" s="12"/>
      <c r="M164" s="12"/>
      <c r="N164" s="12"/>
      <c r="O164" s="12"/>
      <c r="P164" s="12"/>
      <c r="Q164" s="12"/>
      <c r="R164" s="12"/>
      <c r="S164" s="12"/>
      <c r="T164" s="12"/>
      <c r="U164" s="12"/>
    </row>
    <row r="165" spans="2:21" ht="12.75">
      <c r="B165" s="12"/>
      <c r="C165" s="12"/>
      <c r="D165" s="12"/>
      <c r="E165" s="12"/>
      <c r="F165" s="12"/>
      <c r="G165" s="12"/>
      <c r="H165" s="12"/>
      <c r="I165" s="12"/>
      <c r="J165" s="12"/>
      <c r="K165" s="12"/>
      <c r="L165" s="12"/>
      <c r="M165" s="12"/>
      <c r="N165" s="12"/>
      <c r="O165" s="12"/>
      <c r="P165" s="12"/>
      <c r="Q165" s="12"/>
      <c r="R165" s="12"/>
      <c r="S165" s="12"/>
      <c r="T165" s="12"/>
      <c r="U165" s="12"/>
    </row>
    <row r="166" spans="2:21" ht="12.75">
      <c r="B166" s="12"/>
      <c r="C166" s="12"/>
      <c r="D166" s="12"/>
      <c r="E166" s="12"/>
      <c r="F166" s="12"/>
      <c r="G166" s="12"/>
      <c r="H166" s="12"/>
      <c r="I166" s="12"/>
      <c r="J166" s="12"/>
      <c r="K166" s="12"/>
      <c r="L166" s="12"/>
      <c r="M166" s="12"/>
      <c r="N166" s="12"/>
      <c r="O166" s="12"/>
      <c r="P166" s="12"/>
      <c r="Q166" s="12"/>
      <c r="R166" s="12"/>
      <c r="S166" s="12"/>
      <c r="T166" s="12"/>
      <c r="U166" s="12"/>
    </row>
    <row r="167" spans="2:21" ht="12.75">
      <c r="B167" s="12"/>
      <c r="C167" s="12"/>
      <c r="D167" s="12"/>
      <c r="E167" s="12"/>
      <c r="F167" s="12"/>
      <c r="G167" s="12"/>
      <c r="H167" s="12"/>
      <c r="I167" s="12"/>
      <c r="J167" s="12"/>
      <c r="K167" s="12"/>
      <c r="L167" s="12"/>
      <c r="M167" s="12"/>
      <c r="N167" s="12"/>
      <c r="O167" s="12"/>
      <c r="P167" s="12"/>
      <c r="Q167" s="12"/>
      <c r="R167" s="12"/>
      <c r="S167" s="12"/>
      <c r="T167" s="12"/>
      <c r="U167" s="12"/>
    </row>
    <row r="168" spans="2:21" ht="12.75">
      <c r="B168" s="12"/>
      <c r="C168" s="12"/>
      <c r="D168" s="12"/>
      <c r="E168" s="12"/>
      <c r="F168" s="12"/>
      <c r="G168" s="12"/>
      <c r="H168" s="12"/>
      <c r="I168" s="12"/>
      <c r="J168" s="12"/>
      <c r="K168" s="12"/>
      <c r="L168" s="12"/>
      <c r="M168" s="12"/>
      <c r="N168" s="12"/>
      <c r="O168" s="12"/>
      <c r="P168" s="12"/>
      <c r="Q168" s="12"/>
      <c r="R168" s="12"/>
      <c r="S168" s="12"/>
      <c r="T168" s="12"/>
      <c r="U168" s="12"/>
    </row>
    <row r="169" spans="2:21" ht="12.75">
      <c r="B169" s="12"/>
      <c r="C169" s="12"/>
      <c r="D169" s="12"/>
      <c r="E169" s="12"/>
      <c r="F169" s="12"/>
      <c r="G169" s="12"/>
      <c r="H169" s="12"/>
      <c r="I169" s="12"/>
      <c r="J169" s="12"/>
      <c r="K169" s="12"/>
      <c r="L169" s="12"/>
      <c r="M169" s="12"/>
      <c r="N169" s="12"/>
      <c r="O169" s="12"/>
      <c r="P169" s="12"/>
      <c r="Q169" s="12"/>
      <c r="R169" s="12"/>
      <c r="S169" s="12"/>
      <c r="T169" s="12"/>
      <c r="U169" s="12"/>
    </row>
    <row r="170" spans="2:21" ht="12.75">
      <c r="B170" s="12"/>
      <c r="C170" s="12"/>
      <c r="D170" s="12"/>
      <c r="E170" s="12"/>
      <c r="F170" s="12"/>
      <c r="G170" s="12"/>
      <c r="H170" s="12"/>
      <c r="I170" s="12"/>
      <c r="J170" s="12"/>
      <c r="K170" s="12"/>
      <c r="L170" s="12"/>
      <c r="M170" s="12"/>
      <c r="N170" s="12"/>
      <c r="O170" s="12"/>
      <c r="P170" s="12"/>
      <c r="Q170" s="12"/>
      <c r="R170" s="12"/>
      <c r="S170" s="12"/>
      <c r="T170" s="12"/>
      <c r="U170" s="12"/>
    </row>
    <row r="171" spans="2:21" ht="12.75">
      <c r="B171" s="12"/>
      <c r="C171" s="12"/>
      <c r="D171" s="12"/>
      <c r="E171" s="12"/>
      <c r="F171" s="12"/>
      <c r="G171" s="12"/>
      <c r="H171" s="12"/>
      <c r="I171" s="12"/>
      <c r="J171" s="12"/>
      <c r="K171" s="12"/>
      <c r="L171" s="12"/>
      <c r="M171" s="12"/>
      <c r="N171" s="12"/>
      <c r="O171" s="12"/>
      <c r="P171" s="12"/>
      <c r="Q171" s="12"/>
      <c r="R171" s="12"/>
      <c r="S171" s="12"/>
      <c r="T171" s="12"/>
      <c r="U171" s="12"/>
    </row>
    <row r="172" spans="2:21" ht="12.75">
      <c r="B172" s="12"/>
      <c r="C172" s="12"/>
      <c r="D172" s="12"/>
      <c r="E172" s="12"/>
      <c r="F172" s="12"/>
      <c r="G172" s="12"/>
      <c r="H172" s="12"/>
      <c r="I172" s="12"/>
      <c r="J172" s="12"/>
      <c r="K172" s="12"/>
      <c r="L172" s="12"/>
      <c r="M172" s="12"/>
      <c r="N172" s="12"/>
      <c r="O172" s="12"/>
      <c r="P172" s="12"/>
      <c r="Q172" s="12"/>
      <c r="R172" s="12"/>
      <c r="S172" s="12"/>
      <c r="T172" s="12"/>
      <c r="U172" s="12"/>
    </row>
    <row r="173" spans="2:21" ht="12.75">
      <c r="B173" s="12"/>
      <c r="C173" s="12"/>
      <c r="D173" s="12"/>
      <c r="E173" s="12"/>
      <c r="F173" s="12"/>
      <c r="G173" s="12"/>
      <c r="H173" s="12"/>
      <c r="I173" s="12"/>
      <c r="J173" s="12"/>
      <c r="K173" s="12"/>
      <c r="L173" s="12"/>
      <c r="M173" s="12"/>
      <c r="N173" s="12"/>
      <c r="O173" s="12"/>
      <c r="P173" s="12"/>
      <c r="Q173" s="12"/>
      <c r="R173" s="12"/>
      <c r="S173" s="12"/>
      <c r="T173" s="12"/>
      <c r="U173" s="12"/>
    </row>
    <row r="174" spans="2:21" ht="12.75">
      <c r="B174" s="12"/>
      <c r="C174" s="12"/>
      <c r="D174" s="12"/>
      <c r="E174" s="12"/>
      <c r="F174" s="12"/>
      <c r="G174" s="12"/>
      <c r="H174" s="12"/>
      <c r="I174" s="12"/>
      <c r="J174" s="12"/>
      <c r="K174" s="12"/>
      <c r="L174" s="12"/>
      <c r="M174" s="12"/>
      <c r="N174" s="12"/>
      <c r="O174" s="12"/>
      <c r="P174" s="12"/>
      <c r="Q174" s="12"/>
      <c r="R174" s="12"/>
      <c r="S174" s="12"/>
      <c r="T174" s="12"/>
      <c r="U174" s="12"/>
    </row>
    <row r="175" spans="2:21" ht="12.75">
      <c r="B175" s="12"/>
      <c r="C175" s="12"/>
      <c r="D175" s="12"/>
      <c r="E175" s="12"/>
      <c r="F175" s="12"/>
      <c r="G175" s="12"/>
      <c r="H175" s="12"/>
      <c r="I175" s="12"/>
      <c r="J175" s="12"/>
      <c r="K175" s="12"/>
      <c r="L175" s="12"/>
      <c r="M175" s="12"/>
      <c r="N175" s="12"/>
      <c r="O175" s="12"/>
      <c r="P175" s="12"/>
      <c r="Q175" s="12"/>
      <c r="R175" s="12"/>
      <c r="S175" s="12"/>
      <c r="T175" s="12"/>
      <c r="U175" s="12"/>
    </row>
    <row r="176" spans="2:21" ht="12.75">
      <c r="B176" s="12"/>
      <c r="C176" s="12"/>
      <c r="D176" s="12"/>
      <c r="E176" s="12"/>
      <c r="F176" s="12"/>
      <c r="G176" s="12"/>
      <c r="H176" s="12"/>
      <c r="I176" s="12"/>
      <c r="J176" s="12"/>
      <c r="K176" s="12"/>
      <c r="L176" s="12"/>
      <c r="M176" s="12"/>
      <c r="N176" s="12"/>
      <c r="O176" s="12"/>
      <c r="P176" s="12"/>
      <c r="Q176" s="12"/>
      <c r="R176" s="12"/>
      <c r="S176" s="12"/>
      <c r="T176" s="12"/>
      <c r="U176" s="12"/>
    </row>
    <row r="177" spans="2:21" ht="12.75">
      <c r="B177" s="12"/>
      <c r="C177" s="12"/>
      <c r="D177" s="12"/>
      <c r="E177" s="12"/>
      <c r="F177" s="12"/>
      <c r="G177" s="12"/>
      <c r="H177" s="12"/>
      <c r="I177" s="12"/>
      <c r="J177" s="12"/>
      <c r="K177" s="12"/>
      <c r="L177" s="12"/>
      <c r="M177" s="12"/>
      <c r="N177" s="12"/>
      <c r="O177" s="12"/>
      <c r="P177" s="12"/>
      <c r="Q177" s="12"/>
      <c r="R177" s="12"/>
      <c r="S177" s="12"/>
      <c r="T177" s="12"/>
      <c r="U177" s="12"/>
    </row>
    <row r="178" spans="2:21" ht="12.75">
      <c r="B178" s="12"/>
      <c r="C178" s="12"/>
      <c r="D178" s="12"/>
      <c r="E178" s="12"/>
      <c r="F178" s="12"/>
      <c r="G178" s="12"/>
      <c r="H178" s="12"/>
      <c r="I178" s="12"/>
      <c r="J178" s="12"/>
      <c r="K178" s="12"/>
      <c r="L178" s="12"/>
      <c r="M178" s="12"/>
      <c r="N178" s="12"/>
      <c r="O178" s="12"/>
      <c r="P178" s="12"/>
      <c r="Q178" s="12"/>
      <c r="R178" s="12"/>
      <c r="S178" s="12"/>
      <c r="T178" s="12"/>
      <c r="U178" s="12"/>
    </row>
    <row r="179" spans="2:21" ht="12.75">
      <c r="B179" s="12"/>
      <c r="C179" s="12"/>
      <c r="D179" s="12"/>
      <c r="E179" s="12"/>
      <c r="F179" s="12"/>
      <c r="G179" s="12"/>
      <c r="H179" s="12"/>
      <c r="I179" s="12"/>
      <c r="J179" s="12"/>
      <c r="K179" s="12"/>
      <c r="L179" s="12"/>
      <c r="M179" s="12"/>
      <c r="N179" s="12"/>
      <c r="O179" s="12"/>
      <c r="P179" s="12"/>
      <c r="Q179" s="12"/>
      <c r="R179" s="12"/>
      <c r="S179" s="12"/>
      <c r="T179" s="12"/>
      <c r="U179" s="12"/>
    </row>
    <row r="180" spans="2:21" ht="12.75">
      <c r="B180" s="12"/>
      <c r="C180" s="12"/>
      <c r="D180" s="12"/>
      <c r="E180" s="12"/>
      <c r="F180" s="12"/>
      <c r="G180" s="12"/>
      <c r="H180" s="12"/>
      <c r="I180" s="12"/>
      <c r="J180" s="12"/>
      <c r="K180" s="12"/>
      <c r="L180" s="12"/>
      <c r="M180" s="12"/>
      <c r="N180" s="12"/>
      <c r="O180" s="12"/>
      <c r="P180" s="12"/>
      <c r="Q180" s="12"/>
      <c r="R180" s="12"/>
      <c r="S180" s="12"/>
      <c r="T180" s="12"/>
      <c r="U180" s="12"/>
    </row>
    <row r="181" spans="2:21" ht="12.75">
      <c r="B181" s="12"/>
      <c r="C181" s="12"/>
      <c r="D181" s="12"/>
      <c r="E181" s="12"/>
      <c r="F181" s="12"/>
      <c r="G181" s="12"/>
      <c r="H181" s="12"/>
      <c r="I181" s="12"/>
      <c r="J181" s="12"/>
      <c r="K181" s="12"/>
      <c r="L181" s="12"/>
      <c r="M181" s="12"/>
      <c r="N181" s="12"/>
      <c r="O181" s="12"/>
      <c r="P181" s="12"/>
      <c r="Q181" s="12"/>
      <c r="R181" s="12"/>
      <c r="S181" s="12"/>
      <c r="T181" s="12"/>
      <c r="U181" s="12"/>
    </row>
    <row r="182" spans="2:21" ht="12.75">
      <c r="B182" s="12"/>
      <c r="C182" s="12"/>
      <c r="D182" s="12"/>
      <c r="E182" s="12"/>
      <c r="F182" s="12"/>
      <c r="G182" s="12"/>
      <c r="H182" s="12"/>
      <c r="I182" s="12"/>
      <c r="J182" s="12"/>
      <c r="K182" s="12"/>
      <c r="L182" s="12"/>
      <c r="M182" s="12"/>
      <c r="N182" s="12"/>
      <c r="O182" s="12"/>
      <c r="P182" s="12"/>
      <c r="Q182" s="12"/>
      <c r="R182" s="12"/>
      <c r="S182" s="12"/>
      <c r="T182" s="12"/>
      <c r="U182" s="12"/>
    </row>
    <row r="183" spans="2:21" ht="12.75">
      <c r="B183" s="12"/>
      <c r="C183" s="12"/>
      <c r="D183" s="12"/>
      <c r="E183" s="12"/>
      <c r="F183" s="12"/>
      <c r="G183" s="12"/>
      <c r="H183" s="12"/>
      <c r="I183" s="12"/>
      <c r="J183" s="12"/>
      <c r="K183" s="12"/>
      <c r="L183" s="12"/>
      <c r="M183" s="12"/>
      <c r="N183" s="12"/>
      <c r="O183" s="12"/>
      <c r="P183" s="12"/>
      <c r="Q183" s="12"/>
      <c r="R183" s="12"/>
      <c r="S183" s="12"/>
      <c r="T183" s="12"/>
      <c r="U183" s="12"/>
    </row>
    <row r="184" spans="2:21" ht="12.75">
      <c r="B184" s="12"/>
      <c r="C184" s="12"/>
      <c r="D184" s="12"/>
      <c r="E184" s="12"/>
      <c r="F184" s="12"/>
      <c r="G184" s="12"/>
      <c r="H184" s="12"/>
      <c r="I184" s="12"/>
      <c r="J184" s="12"/>
      <c r="K184" s="12"/>
      <c r="L184" s="12"/>
      <c r="M184" s="12"/>
      <c r="N184" s="12"/>
      <c r="O184" s="12"/>
      <c r="P184" s="12"/>
      <c r="Q184" s="12"/>
      <c r="R184" s="12"/>
      <c r="S184" s="12"/>
      <c r="T184" s="12"/>
      <c r="U184" s="12"/>
    </row>
    <row r="185" spans="2:21" ht="12.75">
      <c r="B185" s="12"/>
      <c r="C185" s="12"/>
      <c r="D185" s="12"/>
      <c r="E185" s="12"/>
      <c r="F185" s="12"/>
      <c r="G185" s="12"/>
      <c r="H185" s="12"/>
      <c r="I185" s="12"/>
      <c r="J185" s="12"/>
      <c r="K185" s="12"/>
      <c r="L185" s="12"/>
      <c r="M185" s="12"/>
      <c r="N185" s="12"/>
      <c r="O185" s="12"/>
      <c r="P185" s="12"/>
      <c r="Q185" s="12"/>
      <c r="R185" s="12"/>
      <c r="S185" s="12"/>
      <c r="T185" s="12"/>
      <c r="U185" s="12"/>
    </row>
    <row r="186" spans="2:21" ht="12.75">
      <c r="B186" s="12"/>
      <c r="C186" s="12"/>
      <c r="D186" s="12"/>
      <c r="E186" s="12"/>
      <c r="F186" s="12"/>
      <c r="G186" s="12"/>
      <c r="H186" s="12"/>
      <c r="I186" s="12"/>
      <c r="J186" s="12"/>
      <c r="K186" s="12"/>
      <c r="L186" s="12"/>
      <c r="M186" s="12"/>
      <c r="N186" s="12"/>
      <c r="O186" s="12"/>
      <c r="P186" s="12"/>
      <c r="Q186" s="12"/>
      <c r="R186" s="12"/>
      <c r="S186" s="12"/>
      <c r="T186" s="12"/>
      <c r="U186" s="12"/>
    </row>
    <row r="187" spans="2:21" ht="12.75">
      <c r="B187" s="12"/>
      <c r="C187" s="12"/>
      <c r="D187" s="12"/>
      <c r="E187" s="12"/>
      <c r="F187" s="12"/>
      <c r="G187" s="12"/>
      <c r="H187" s="12"/>
      <c r="I187" s="12"/>
      <c r="J187" s="12"/>
      <c r="K187" s="12"/>
      <c r="L187" s="12"/>
      <c r="M187" s="12"/>
      <c r="N187" s="12"/>
      <c r="O187" s="12"/>
      <c r="P187" s="12"/>
      <c r="Q187" s="12"/>
      <c r="R187" s="12"/>
      <c r="S187" s="12"/>
      <c r="T187" s="12"/>
      <c r="U187" s="12"/>
    </row>
    <row r="188" spans="2:21" ht="12.75">
      <c r="B188" s="12"/>
      <c r="C188" s="12"/>
      <c r="D188" s="12"/>
      <c r="E188" s="12"/>
      <c r="F188" s="12"/>
      <c r="G188" s="12"/>
      <c r="H188" s="12"/>
      <c r="I188" s="12"/>
      <c r="J188" s="12"/>
      <c r="K188" s="12"/>
      <c r="L188" s="12"/>
      <c r="M188" s="12"/>
      <c r="N188" s="12"/>
      <c r="O188" s="12"/>
      <c r="P188" s="12"/>
      <c r="Q188" s="12"/>
      <c r="R188" s="12"/>
      <c r="S188" s="12"/>
      <c r="T188" s="12"/>
      <c r="U188" s="12"/>
    </row>
    <row r="189" spans="2:21" ht="12.75">
      <c r="B189" s="12"/>
      <c r="C189" s="12"/>
      <c r="D189" s="12"/>
      <c r="E189" s="12"/>
      <c r="F189" s="12"/>
      <c r="G189" s="12"/>
      <c r="H189" s="12"/>
      <c r="I189" s="12"/>
      <c r="J189" s="12"/>
      <c r="K189" s="12"/>
      <c r="L189" s="12"/>
      <c r="M189" s="12"/>
      <c r="N189" s="12"/>
      <c r="O189" s="12"/>
      <c r="P189" s="12"/>
      <c r="Q189" s="12"/>
      <c r="R189" s="12"/>
      <c r="S189" s="12"/>
      <c r="T189" s="12"/>
      <c r="U189" s="12"/>
    </row>
    <row r="190" spans="2:21" ht="12.75">
      <c r="B190" s="12"/>
      <c r="C190" s="12"/>
      <c r="D190" s="12"/>
      <c r="E190" s="12"/>
      <c r="F190" s="12"/>
      <c r="G190" s="12"/>
      <c r="H190" s="12"/>
      <c r="I190" s="12"/>
      <c r="J190" s="12"/>
      <c r="K190" s="12"/>
      <c r="L190" s="12"/>
      <c r="M190" s="12"/>
      <c r="N190" s="12"/>
      <c r="O190" s="12"/>
      <c r="P190" s="12"/>
      <c r="Q190" s="12"/>
      <c r="R190" s="12"/>
      <c r="S190" s="12"/>
      <c r="T190" s="12"/>
      <c r="U190" s="12"/>
    </row>
    <row r="191" spans="2:21" ht="12.75">
      <c r="B191" s="12"/>
      <c r="C191" s="12"/>
      <c r="D191" s="12"/>
      <c r="E191" s="12"/>
      <c r="F191" s="12"/>
      <c r="G191" s="12"/>
      <c r="H191" s="12"/>
      <c r="I191" s="12"/>
      <c r="J191" s="12"/>
      <c r="K191" s="12"/>
      <c r="L191" s="12"/>
      <c r="M191" s="12"/>
      <c r="N191" s="12"/>
      <c r="O191" s="12"/>
      <c r="P191" s="12"/>
      <c r="Q191" s="12"/>
      <c r="R191" s="12"/>
      <c r="S191" s="12"/>
      <c r="T191" s="12"/>
      <c r="U191" s="12"/>
    </row>
    <row r="192" spans="2:21" ht="12.75">
      <c r="B192" s="12"/>
      <c r="C192" s="12"/>
      <c r="D192" s="12"/>
      <c r="E192" s="12"/>
      <c r="F192" s="12"/>
      <c r="G192" s="12"/>
      <c r="H192" s="12"/>
      <c r="I192" s="12"/>
      <c r="J192" s="12"/>
      <c r="K192" s="12"/>
      <c r="L192" s="12"/>
      <c r="M192" s="12"/>
      <c r="N192" s="12"/>
      <c r="O192" s="12"/>
      <c r="P192" s="12"/>
      <c r="Q192" s="12"/>
      <c r="R192" s="12"/>
      <c r="S192" s="12"/>
      <c r="T192" s="12"/>
      <c r="U192" s="12"/>
    </row>
    <row r="193" spans="2:21" ht="12.75">
      <c r="B193" s="12"/>
      <c r="C193" s="12"/>
      <c r="D193" s="12"/>
      <c r="E193" s="12"/>
      <c r="F193" s="12"/>
      <c r="G193" s="12"/>
      <c r="H193" s="12"/>
      <c r="I193" s="12"/>
      <c r="J193" s="12"/>
      <c r="K193" s="12"/>
      <c r="L193" s="12"/>
      <c r="M193" s="12"/>
      <c r="N193" s="12"/>
      <c r="O193" s="12"/>
      <c r="P193" s="12"/>
      <c r="Q193" s="12"/>
      <c r="R193" s="12"/>
      <c r="S193" s="12"/>
      <c r="T193" s="12"/>
      <c r="U193" s="12"/>
    </row>
    <row r="194" spans="2:21" ht="12.75">
      <c r="B194" s="12"/>
      <c r="C194" s="12"/>
      <c r="D194" s="12"/>
      <c r="E194" s="12"/>
      <c r="F194" s="12"/>
      <c r="G194" s="12"/>
      <c r="H194" s="12"/>
      <c r="I194" s="12"/>
      <c r="J194" s="12"/>
      <c r="K194" s="12"/>
      <c r="L194" s="12"/>
      <c r="M194" s="12"/>
      <c r="N194" s="12"/>
      <c r="O194" s="12"/>
      <c r="P194" s="12"/>
      <c r="Q194" s="12"/>
      <c r="R194" s="12"/>
      <c r="S194" s="12"/>
      <c r="T194" s="12"/>
      <c r="U194" s="12"/>
    </row>
    <row r="195" spans="2:21" ht="12.75">
      <c r="B195" s="12"/>
      <c r="C195" s="12"/>
      <c r="D195" s="12"/>
      <c r="E195" s="12"/>
      <c r="F195" s="12"/>
      <c r="G195" s="12"/>
      <c r="H195" s="12"/>
      <c r="I195" s="12"/>
      <c r="J195" s="12"/>
      <c r="K195" s="12"/>
      <c r="L195" s="12"/>
      <c r="M195" s="12"/>
      <c r="N195" s="12"/>
      <c r="O195" s="12"/>
      <c r="P195" s="12"/>
      <c r="Q195" s="12"/>
      <c r="R195" s="12"/>
      <c r="S195" s="12"/>
      <c r="T195" s="12"/>
      <c r="U195" s="12"/>
    </row>
    <row r="196" spans="2:21" ht="12.75">
      <c r="B196" s="12"/>
      <c r="C196" s="12"/>
      <c r="D196" s="12"/>
      <c r="E196" s="12"/>
      <c r="F196" s="12"/>
      <c r="G196" s="12"/>
      <c r="H196" s="12"/>
      <c r="I196" s="12"/>
      <c r="J196" s="12"/>
      <c r="K196" s="12"/>
      <c r="L196" s="12"/>
      <c r="M196" s="12"/>
      <c r="N196" s="12"/>
      <c r="O196" s="12"/>
      <c r="P196" s="12"/>
      <c r="Q196" s="12"/>
      <c r="R196" s="12"/>
      <c r="S196" s="12"/>
      <c r="T196" s="12"/>
      <c r="U196" s="12"/>
    </row>
    <row r="197" spans="2:21" ht="12.75">
      <c r="B197" s="12"/>
      <c r="C197" s="12"/>
      <c r="D197" s="12"/>
      <c r="E197" s="12"/>
      <c r="F197" s="12"/>
      <c r="G197" s="12"/>
      <c r="H197" s="12"/>
      <c r="I197" s="12"/>
      <c r="J197" s="12"/>
      <c r="K197" s="12"/>
      <c r="L197" s="12"/>
      <c r="M197" s="12"/>
      <c r="N197" s="12"/>
      <c r="O197" s="12"/>
      <c r="P197" s="12"/>
      <c r="Q197" s="12"/>
      <c r="R197" s="12"/>
      <c r="S197" s="12"/>
      <c r="T197" s="12"/>
      <c r="U197" s="12"/>
    </row>
    <row r="198" spans="2:21" ht="12.75">
      <c r="B198" s="12"/>
      <c r="C198" s="12"/>
      <c r="D198" s="12"/>
      <c r="E198" s="12"/>
      <c r="F198" s="12"/>
      <c r="G198" s="12"/>
      <c r="H198" s="12"/>
      <c r="I198" s="12"/>
      <c r="J198" s="12"/>
      <c r="K198" s="12"/>
      <c r="L198" s="12"/>
      <c r="M198" s="12"/>
      <c r="N198" s="12"/>
      <c r="O198" s="12"/>
      <c r="P198" s="12"/>
      <c r="Q198" s="12"/>
      <c r="R198" s="12"/>
      <c r="S198" s="12"/>
      <c r="T198" s="12"/>
      <c r="U198" s="12"/>
    </row>
    <row r="199" spans="2:21" ht="12.75">
      <c r="B199" s="12"/>
      <c r="C199" s="12"/>
      <c r="D199" s="12"/>
      <c r="E199" s="12"/>
      <c r="F199" s="12"/>
      <c r="G199" s="12"/>
      <c r="H199" s="12"/>
      <c r="I199" s="12"/>
      <c r="J199" s="12"/>
      <c r="K199" s="12"/>
      <c r="L199" s="12"/>
      <c r="M199" s="12"/>
      <c r="N199" s="12"/>
      <c r="O199" s="12"/>
      <c r="P199" s="12"/>
      <c r="Q199" s="12"/>
      <c r="R199" s="12"/>
      <c r="S199" s="12"/>
      <c r="T199" s="12"/>
      <c r="U199" s="12"/>
    </row>
    <row r="200" spans="2:21" ht="12.75">
      <c r="B200" s="12"/>
      <c r="C200" s="12"/>
      <c r="D200" s="12"/>
      <c r="E200" s="12"/>
      <c r="F200" s="12"/>
      <c r="G200" s="12"/>
      <c r="H200" s="12"/>
      <c r="I200" s="12"/>
      <c r="J200" s="12"/>
      <c r="K200" s="12"/>
      <c r="L200" s="12"/>
      <c r="M200" s="12"/>
      <c r="N200" s="12"/>
      <c r="O200" s="12"/>
      <c r="P200" s="12"/>
      <c r="Q200" s="12"/>
      <c r="R200" s="12"/>
      <c r="S200" s="12"/>
      <c r="T200" s="12"/>
      <c r="U200" s="12"/>
    </row>
    <row r="201" spans="2:21" ht="12.75">
      <c r="B201" s="12"/>
      <c r="C201" s="12"/>
      <c r="D201" s="12"/>
      <c r="E201" s="12"/>
      <c r="F201" s="12"/>
      <c r="G201" s="12"/>
      <c r="H201" s="12"/>
      <c r="I201" s="12"/>
      <c r="J201" s="12"/>
      <c r="K201" s="12"/>
      <c r="L201" s="12"/>
      <c r="M201" s="12"/>
      <c r="N201" s="12"/>
      <c r="O201" s="12"/>
      <c r="P201" s="12"/>
      <c r="Q201" s="12"/>
      <c r="R201" s="12"/>
      <c r="S201" s="12"/>
      <c r="T201" s="12"/>
      <c r="U201" s="12"/>
    </row>
    <row r="202" spans="2:21" ht="12.75">
      <c r="B202" s="12"/>
      <c r="C202" s="12"/>
      <c r="D202" s="12"/>
      <c r="E202" s="12"/>
      <c r="F202" s="12"/>
      <c r="G202" s="12"/>
      <c r="H202" s="12"/>
      <c r="I202" s="12"/>
      <c r="J202" s="12"/>
      <c r="K202" s="12"/>
      <c r="L202" s="12"/>
      <c r="M202" s="12"/>
      <c r="N202" s="12"/>
      <c r="O202" s="12"/>
      <c r="P202" s="12"/>
      <c r="Q202" s="12"/>
      <c r="R202" s="12"/>
      <c r="S202" s="12"/>
      <c r="T202" s="12"/>
      <c r="U202" s="12"/>
    </row>
    <row r="203" spans="2:21" ht="12.75">
      <c r="B203" s="12"/>
      <c r="C203" s="12"/>
      <c r="D203" s="12"/>
      <c r="E203" s="12"/>
      <c r="F203" s="12"/>
      <c r="G203" s="12"/>
      <c r="H203" s="12"/>
      <c r="I203" s="12"/>
      <c r="J203" s="12"/>
      <c r="K203" s="12"/>
      <c r="L203" s="12"/>
      <c r="M203" s="12"/>
      <c r="N203" s="12"/>
      <c r="O203" s="12"/>
      <c r="P203" s="12"/>
      <c r="Q203" s="12"/>
      <c r="R203" s="12"/>
      <c r="S203" s="12"/>
      <c r="T203" s="12"/>
      <c r="U203" s="12"/>
    </row>
    <row r="204" spans="2:21" ht="12.75">
      <c r="B204" s="12"/>
      <c r="C204" s="12"/>
      <c r="D204" s="12"/>
      <c r="E204" s="12"/>
      <c r="F204" s="12"/>
      <c r="G204" s="12"/>
      <c r="H204" s="12"/>
      <c r="I204" s="12"/>
      <c r="J204" s="12"/>
      <c r="K204" s="12"/>
      <c r="L204" s="12"/>
      <c r="M204" s="12"/>
      <c r="N204" s="12"/>
      <c r="O204" s="12"/>
      <c r="P204" s="12"/>
      <c r="Q204" s="12"/>
      <c r="R204" s="12"/>
      <c r="S204" s="12"/>
      <c r="T204" s="12"/>
      <c r="U204" s="12"/>
    </row>
    <row r="205" spans="2:21" ht="12.75">
      <c r="B205" s="12"/>
      <c r="C205" s="12"/>
      <c r="D205" s="12"/>
      <c r="E205" s="12"/>
      <c r="F205" s="12"/>
      <c r="G205" s="12"/>
      <c r="H205" s="12"/>
      <c r="I205" s="12"/>
      <c r="J205" s="12"/>
      <c r="K205" s="12"/>
      <c r="L205" s="12"/>
      <c r="M205" s="12"/>
      <c r="N205" s="12"/>
      <c r="O205" s="12"/>
      <c r="P205" s="12"/>
      <c r="Q205" s="12"/>
      <c r="R205" s="12"/>
      <c r="S205" s="12"/>
      <c r="T205" s="12"/>
      <c r="U205" s="12"/>
    </row>
    <row r="206" spans="2:21" ht="12.75">
      <c r="B206" s="12"/>
      <c r="C206" s="12"/>
      <c r="D206" s="12"/>
      <c r="E206" s="12"/>
      <c r="F206" s="12"/>
      <c r="G206" s="12"/>
      <c r="H206" s="12"/>
      <c r="I206" s="12"/>
      <c r="J206" s="12"/>
      <c r="K206" s="12"/>
      <c r="L206" s="12"/>
      <c r="M206" s="12"/>
      <c r="N206" s="12"/>
      <c r="O206" s="12"/>
      <c r="P206" s="12"/>
      <c r="Q206" s="12"/>
      <c r="R206" s="12"/>
      <c r="S206" s="12"/>
      <c r="T206" s="12"/>
      <c r="U206" s="12"/>
    </row>
    <row r="207" spans="2:21" ht="12.75">
      <c r="B207" s="12"/>
      <c r="C207" s="12"/>
      <c r="D207" s="12"/>
      <c r="E207" s="12"/>
      <c r="F207" s="12"/>
      <c r="G207" s="12"/>
      <c r="H207" s="12"/>
      <c r="I207" s="12"/>
      <c r="J207" s="12"/>
      <c r="K207" s="12"/>
      <c r="L207" s="12"/>
      <c r="M207" s="12"/>
      <c r="N207" s="12"/>
      <c r="O207" s="12"/>
      <c r="P207" s="12"/>
      <c r="Q207" s="12"/>
      <c r="R207" s="12"/>
      <c r="S207" s="12"/>
      <c r="T207" s="12"/>
      <c r="U207" s="12"/>
    </row>
    <row r="208" spans="2:21" ht="12.75">
      <c r="B208" s="12"/>
      <c r="C208" s="12"/>
      <c r="D208" s="12"/>
      <c r="E208" s="12"/>
      <c r="F208" s="12"/>
      <c r="G208" s="12"/>
      <c r="H208" s="12"/>
      <c r="I208" s="12"/>
      <c r="J208" s="12"/>
      <c r="K208" s="12"/>
      <c r="L208" s="12"/>
      <c r="M208" s="12"/>
      <c r="N208" s="12"/>
      <c r="O208" s="12"/>
      <c r="P208" s="12"/>
      <c r="Q208" s="12"/>
      <c r="R208" s="12"/>
      <c r="S208" s="12"/>
      <c r="T208" s="12"/>
      <c r="U208" s="12"/>
    </row>
    <row r="209" spans="2:21" ht="12.75">
      <c r="B209" s="12"/>
      <c r="C209" s="12"/>
      <c r="D209" s="12"/>
      <c r="E209" s="12"/>
      <c r="F209" s="12"/>
      <c r="G209" s="12"/>
      <c r="H209" s="12"/>
      <c r="I209" s="12"/>
      <c r="J209" s="12"/>
      <c r="K209" s="12"/>
      <c r="L209" s="12"/>
      <c r="M209" s="12"/>
      <c r="N209" s="12"/>
      <c r="O209" s="12"/>
      <c r="P209" s="12"/>
      <c r="Q209" s="12"/>
      <c r="R209" s="12"/>
      <c r="S209" s="12"/>
      <c r="T209" s="12"/>
      <c r="U209" s="12"/>
    </row>
    <row r="210" spans="2:21" ht="12.75">
      <c r="B210" s="12"/>
      <c r="C210" s="12"/>
      <c r="D210" s="12"/>
      <c r="E210" s="12"/>
      <c r="F210" s="12"/>
      <c r="G210" s="12"/>
      <c r="H210" s="12"/>
      <c r="I210" s="12"/>
      <c r="J210" s="12"/>
      <c r="K210" s="12"/>
      <c r="L210" s="12"/>
      <c r="M210" s="12"/>
      <c r="N210" s="12"/>
      <c r="O210" s="12"/>
      <c r="P210" s="12"/>
      <c r="Q210" s="12"/>
      <c r="R210" s="12"/>
      <c r="S210" s="12"/>
      <c r="T210" s="12"/>
      <c r="U210" s="12"/>
    </row>
    <row r="211" spans="2:21" ht="12.75">
      <c r="B211" s="12"/>
      <c r="C211" s="12"/>
      <c r="D211" s="12"/>
      <c r="E211" s="12"/>
      <c r="F211" s="12"/>
      <c r="G211" s="12"/>
      <c r="H211" s="12"/>
      <c r="I211" s="12"/>
      <c r="J211" s="12"/>
      <c r="K211" s="12"/>
      <c r="L211" s="12"/>
      <c r="M211" s="12"/>
      <c r="N211" s="12"/>
      <c r="O211" s="12"/>
      <c r="P211" s="12"/>
      <c r="Q211" s="12"/>
      <c r="R211" s="12"/>
      <c r="S211" s="12"/>
      <c r="T211" s="12"/>
      <c r="U211" s="12"/>
    </row>
    <row r="212" spans="2:21" ht="12.75">
      <c r="B212" s="12"/>
      <c r="C212" s="12"/>
      <c r="D212" s="12"/>
      <c r="E212" s="12"/>
      <c r="F212" s="12"/>
      <c r="G212" s="12"/>
      <c r="H212" s="12"/>
      <c r="I212" s="12"/>
      <c r="J212" s="12"/>
      <c r="K212" s="12"/>
      <c r="L212" s="12"/>
      <c r="M212" s="12"/>
      <c r="N212" s="12"/>
      <c r="O212" s="12"/>
      <c r="P212" s="12"/>
      <c r="Q212" s="12"/>
      <c r="R212" s="12"/>
      <c r="S212" s="12"/>
      <c r="T212" s="12"/>
      <c r="U212" s="12"/>
    </row>
    <row r="213" spans="2:21" ht="12.75">
      <c r="B213" s="12"/>
      <c r="C213" s="12"/>
      <c r="D213" s="12"/>
      <c r="E213" s="12"/>
      <c r="F213" s="12"/>
      <c r="G213" s="12"/>
      <c r="H213" s="12"/>
      <c r="I213" s="12"/>
      <c r="J213" s="12"/>
      <c r="K213" s="12"/>
      <c r="L213" s="12"/>
      <c r="M213" s="12"/>
      <c r="N213" s="12"/>
      <c r="O213" s="12"/>
      <c r="P213" s="12"/>
      <c r="Q213" s="12"/>
      <c r="R213" s="12"/>
      <c r="S213" s="12"/>
      <c r="T213" s="12"/>
      <c r="U213" s="12"/>
    </row>
    <row r="214" spans="2:21" ht="12.75">
      <c r="B214" s="12"/>
      <c r="C214" s="12"/>
      <c r="D214" s="12"/>
      <c r="E214" s="12"/>
      <c r="F214" s="12"/>
      <c r="G214" s="12"/>
      <c r="H214" s="12"/>
      <c r="I214" s="12"/>
      <c r="J214" s="12"/>
      <c r="K214" s="12"/>
      <c r="L214" s="12"/>
      <c r="M214" s="12"/>
      <c r="N214" s="12"/>
      <c r="O214" s="12"/>
      <c r="P214" s="12"/>
      <c r="Q214" s="12"/>
      <c r="R214" s="12"/>
      <c r="S214" s="12"/>
      <c r="T214" s="12"/>
      <c r="U214" s="12"/>
    </row>
    <row r="215" spans="2:21" ht="12.75">
      <c r="B215" s="12"/>
      <c r="C215" s="12"/>
      <c r="D215" s="12"/>
      <c r="E215" s="12"/>
      <c r="F215" s="12"/>
      <c r="G215" s="12"/>
      <c r="H215" s="12"/>
      <c r="I215" s="12"/>
      <c r="J215" s="12"/>
      <c r="K215" s="12"/>
      <c r="L215" s="12"/>
      <c r="M215" s="12"/>
      <c r="N215" s="12"/>
      <c r="O215" s="12"/>
      <c r="P215" s="12"/>
      <c r="Q215" s="12"/>
      <c r="R215" s="12"/>
      <c r="S215" s="12"/>
      <c r="T215" s="12"/>
      <c r="U215" s="12"/>
    </row>
    <row r="216" spans="2:21" ht="12.75">
      <c r="B216" s="12"/>
      <c r="C216" s="12"/>
      <c r="D216" s="12"/>
      <c r="E216" s="12"/>
      <c r="F216" s="12"/>
      <c r="G216" s="12"/>
      <c r="H216" s="12"/>
      <c r="I216" s="12"/>
      <c r="J216" s="12"/>
      <c r="K216" s="12"/>
      <c r="L216" s="12"/>
      <c r="M216" s="12"/>
      <c r="N216" s="12"/>
      <c r="O216" s="12"/>
      <c r="P216" s="12"/>
      <c r="Q216" s="12"/>
      <c r="R216" s="12"/>
      <c r="S216" s="12"/>
      <c r="T216" s="12"/>
      <c r="U216" s="12"/>
    </row>
    <row r="217" spans="2:21" ht="12.75">
      <c r="B217" s="12"/>
      <c r="C217" s="12"/>
      <c r="D217" s="12"/>
      <c r="E217" s="12"/>
      <c r="F217" s="12"/>
      <c r="G217" s="12"/>
      <c r="H217" s="12"/>
      <c r="I217" s="12"/>
      <c r="J217" s="12"/>
      <c r="K217" s="12"/>
      <c r="L217" s="12"/>
      <c r="M217" s="12"/>
      <c r="N217" s="12"/>
      <c r="O217" s="12"/>
      <c r="P217" s="12"/>
      <c r="Q217" s="12"/>
      <c r="R217" s="12"/>
      <c r="S217" s="12"/>
      <c r="T217" s="12"/>
      <c r="U217" s="12"/>
    </row>
    <row r="218" spans="2:21" ht="12.75">
      <c r="B218" s="12"/>
      <c r="C218" s="12"/>
      <c r="D218" s="12"/>
      <c r="E218" s="12"/>
      <c r="F218" s="12"/>
      <c r="G218" s="12"/>
      <c r="H218" s="12"/>
      <c r="I218" s="12"/>
      <c r="J218" s="12"/>
      <c r="K218" s="12"/>
      <c r="L218" s="12"/>
      <c r="M218" s="12"/>
      <c r="N218" s="12"/>
      <c r="O218" s="12"/>
      <c r="P218" s="12"/>
      <c r="Q218" s="12"/>
      <c r="R218" s="12"/>
      <c r="S218" s="12"/>
      <c r="T218" s="12"/>
      <c r="U218" s="12"/>
    </row>
    <row r="219" spans="2:21" ht="12.75">
      <c r="B219" s="12"/>
      <c r="C219" s="12"/>
      <c r="D219" s="12"/>
      <c r="E219" s="12"/>
      <c r="F219" s="12"/>
      <c r="G219" s="12"/>
      <c r="H219" s="12"/>
      <c r="I219" s="12"/>
      <c r="J219" s="12"/>
      <c r="K219" s="12"/>
      <c r="L219" s="12"/>
      <c r="M219" s="12"/>
      <c r="N219" s="12"/>
      <c r="O219" s="12"/>
      <c r="P219" s="12"/>
      <c r="Q219" s="12"/>
      <c r="R219" s="12"/>
      <c r="S219" s="12"/>
      <c r="T219" s="12"/>
      <c r="U219" s="12"/>
    </row>
    <row r="220" spans="2:21" ht="12.75">
      <c r="B220" s="12"/>
      <c r="C220" s="12"/>
      <c r="D220" s="12"/>
      <c r="E220" s="12"/>
      <c r="F220" s="12"/>
      <c r="G220" s="12"/>
      <c r="H220" s="12"/>
      <c r="I220" s="12"/>
      <c r="J220" s="12"/>
      <c r="K220" s="12"/>
      <c r="L220" s="12"/>
      <c r="M220" s="12"/>
      <c r="N220" s="12"/>
      <c r="O220" s="12"/>
      <c r="P220" s="12"/>
      <c r="Q220" s="12"/>
      <c r="R220" s="12"/>
      <c r="S220" s="12"/>
      <c r="T220" s="12"/>
      <c r="U220" s="12"/>
    </row>
    <row r="221" spans="20:21" ht="12.75">
      <c r="T221" s="12"/>
      <c r="U221" s="12"/>
    </row>
    <row r="222" spans="20:21" ht="12.75">
      <c r="T222" s="12"/>
      <c r="U222" s="12"/>
    </row>
    <row r="223" spans="20:21" ht="12.75">
      <c r="T223" s="12"/>
      <c r="U223" s="12"/>
    </row>
    <row r="224" spans="20:21" ht="12.75">
      <c r="T224" s="12"/>
      <c r="U224" s="12"/>
    </row>
    <row r="225" spans="20:21" ht="12.75">
      <c r="T225" s="12"/>
      <c r="U225" s="12"/>
    </row>
    <row r="226" spans="20:21" ht="12.75">
      <c r="T226" s="12"/>
      <c r="U226" s="12"/>
    </row>
    <row r="227" spans="20:21" ht="12.75">
      <c r="T227" s="12"/>
      <c r="U227" s="12"/>
    </row>
    <row r="228" spans="20:21" ht="12.75">
      <c r="T228" s="12"/>
      <c r="U228" s="12"/>
    </row>
    <row r="229" spans="20:21" ht="12.75">
      <c r="T229" s="12"/>
      <c r="U229" s="12"/>
    </row>
    <row r="230" spans="20:21" ht="12.75">
      <c r="T230" s="12"/>
      <c r="U230" s="12"/>
    </row>
    <row r="231" spans="20:21" ht="12.75">
      <c r="T231" s="12"/>
      <c r="U231" s="12"/>
    </row>
    <row r="232" spans="20:21" ht="12.75">
      <c r="T232" s="12"/>
      <c r="U232" s="12"/>
    </row>
  </sheetData>
  <mergeCells count="13">
    <mergeCell ref="B5:B6"/>
    <mergeCell ref="J5:K6"/>
    <mergeCell ref="L5:M6"/>
    <mergeCell ref="A3:S3"/>
    <mergeCell ref="A16:S17"/>
    <mergeCell ref="N5:O6"/>
    <mergeCell ref="C5:D6"/>
    <mergeCell ref="G5:G6"/>
    <mergeCell ref="E5:F6"/>
    <mergeCell ref="R5:R6"/>
    <mergeCell ref="P5:Q6"/>
    <mergeCell ref="S5:S6"/>
    <mergeCell ref="H5:I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N220"/>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3" sqref="A3:L16"/>
    </sheetView>
  </sheetViews>
  <sheetFormatPr defaultColWidth="11.421875" defaultRowHeight="12.75"/>
  <cols>
    <col min="1" max="1" width="8.7109375" style="1" customWidth="1"/>
    <col min="2" max="5" width="10.7109375" style="1" customWidth="1"/>
    <col min="6" max="8" width="11.7109375" style="1" customWidth="1"/>
    <col min="9" max="9" width="15.7109375" style="1" customWidth="1"/>
    <col min="10" max="11" width="9.7109375" style="1" customWidth="1"/>
    <col min="12" max="12" width="10.7109375" style="1" customWidth="1"/>
    <col min="13" max="14" width="9.7109375" style="1" customWidth="1"/>
    <col min="15" max="16384" width="11.421875" style="1" customWidth="1"/>
  </cols>
  <sheetData>
    <row r="1" spans="2:12" ht="12.75">
      <c r="B1" s="2"/>
      <c r="C1" s="2"/>
      <c r="D1" s="2"/>
      <c r="E1" s="2"/>
      <c r="F1" s="2"/>
      <c r="G1" s="2"/>
      <c r="H1" s="2"/>
      <c r="I1" s="2"/>
      <c r="J1" s="2"/>
      <c r="K1" s="2"/>
      <c r="L1" s="2"/>
    </row>
    <row r="2" ht="13.5" thickBot="1"/>
    <row r="3" spans="1:12" ht="19.5" customHeight="1" thickTop="1">
      <c r="A3" s="628" t="s">
        <v>187</v>
      </c>
      <c r="B3" s="629"/>
      <c r="C3" s="629"/>
      <c r="D3" s="629"/>
      <c r="E3" s="629"/>
      <c r="F3" s="629"/>
      <c r="G3" s="629"/>
      <c r="H3" s="629"/>
      <c r="I3" s="629"/>
      <c r="J3" s="629"/>
      <c r="K3" s="629"/>
      <c r="L3" s="630"/>
    </row>
    <row r="4" spans="1:12" ht="19.5" customHeight="1">
      <c r="A4" s="3"/>
      <c r="B4" s="4"/>
      <c r="C4" s="4"/>
      <c r="D4" s="5"/>
      <c r="E4" s="5"/>
      <c r="F4" s="5"/>
      <c r="G4" s="5"/>
      <c r="H4" s="5"/>
      <c r="I4" s="5"/>
      <c r="J4" s="5"/>
      <c r="K4" s="5"/>
      <c r="L4" s="186"/>
    </row>
    <row r="5" spans="1:12" ht="19.5" customHeight="1">
      <c r="A5" s="3"/>
      <c r="B5" s="631" t="s">
        <v>260</v>
      </c>
      <c r="C5" s="633" t="s">
        <v>267</v>
      </c>
      <c r="D5" s="634"/>
      <c r="E5" s="635"/>
      <c r="F5" s="181" t="s">
        <v>261</v>
      </c>
      <c r="G5" s="625" t="s">
        <v>262</v>
      </c>
      <c r="H5" s="626"/>
      <c r="I5" s="180" t="s">
        <v>265</v>
      </c>
      <c r="J5" s="633" t="s">
        <v>266</v>
      </c>
      <c r="K5" s="635"/>
      <c r="L5" s="627" t="s">
        <v>358</v>
      </c>
    </row>
    <row r="6" spans="1:12" ht="69.75" customHeight="1">
      <c r="A6" s="18" t="s">
        <v>356</v>
      </c>
      <c r="B6" s="632"/>
      <c r="C6" s="66" t="s">
        <v>67</v>
      </c>
      <c r="D6" s="115" t="s">
        <v>264</v>
      </c>
      <c r="E6" s="223" t="s">
        <v>65</v>
      </c>
      <c r="F6" s="182" t="s">
        <v>68</v>
      </c>
      <c r="G6" s="178" t="s">
        <v>263</v>
      </c>
      <c r="H6" s="33" t="s">
        <v>66</v>
      </c>
      <c r="I6" s="48" t="s">
        <v>69</v>
      </c>
      <c r="J6" s="221" t="s">
        <v>268</v>
      </c>
      <c r="K6" s="222" t="s">
        <v>392</v>
      </c>
      <c r="L6" s="616"/>
    </row>
    <row r="7" spans="1:14" ht="19.5" customHeight="1">
      <c r="A7" s="9">
        <v>2005</v>
      </c>
      <c r="B7" s="232">
        <f>'CN2'!B7/'CN2'!$B7</f>
        <v>1</v>
      </c>
      <c r="C7" s="233">
        <f>'CN2'!C7/'CN2'!$B7</f>
        <v>0.5086489525603675</v>
      </c>
      <c r="D7" s="234">
        <f>'CN2'!D7/'CN2'!$B7</f>
        <v>0.10177678739156035</v>
      </c>
      <c r="E7" s="235">
        <f>'CN2'!E7/'CN2'!$B7</f>
        <v>0.40687216516880714</v>
      </c>
      <c r="F7" s="236">
        <f>'CN2'!F7/'CN2'!$B7</f>
        <v>0.07624181620370094</v>
      </c>
      <c r="G7" s="237">
        <f>'CN2'!G7/'CN2'!$B7</f>
        <v>0.0646392956309497</v>
      </c>
      <c r="H7" s="39">
        <f>'CN2'!H7/'CN2'!$B7</f>
        <v>0.026780919532447427</v>
      </c>
      <c r="I7" s="24">
        <f>'CN2'!I7/'CN2'!$B7</f>
        <v>0.16264571189983557</v>
      </c>
      <c r="J7" s="237">
        <f>'CN2'!J7/'CN2'!$B7</f>
        <v>-0.0011802323690343621</v>
      </c>
      <c r="K7" s="39">
        <f>'CN2'!K7/'CN2'!$B7</f>
        <v>0.00522740714631363</v>
      </c>
      <c r="L7" s="39">
        <f>'CN2'!L7/'CN2'!$B7</f>
        <v>0.15699612939541965</v>
      </c>
      <c r="M7" s="27"/>
      <c r="N7" s="8"/>
    </row>
    <row r="8" spans="1:14" ht="19.5" customHeight="1">
      <c r="A8" s="9">
        <f>A7+1</f>
        <v>2006</v>
      </c>
      <c r="B8" s="232">
        <f>'CN2'!B8/'CN2'!$B8</f>
        <v>1</v>
      </c>
      <c r="C8" s="238">
        <f>'CN2'!C8/'CN2'!$B8</f>
        <v>0.5094066520793622</v>
      </c>
      <c r="D8" s="234">
        <f>'CN2'!D8/'CN2'!$B8</f>
        <v>0.10195124511978167</v>
      </c>
      <c r="E8" s="235">
        <f>'CN2'!E8/'CN2'!$B8</f>
        <v>0.4074554069595805</v>
      </c>
      <c r="F8" s="236">
        <f>'CN2'!F8/'CN2'!$B8</f>
        <v>0.07718619279583713</v>
      </c>
      <c r="G8" s="237">
        <f>'CN2'!G8/'CN2'!$B8</f>
        <v>0.06420914658695955</v>
      </c>
      <c r="H8" s="39">
        <f>'CN2'!H8/'CN2'!$B8</f>
        <v>0.026113529452664524</v>
      </c>
      <c r="I8" s="24">
        <f>'CN2'!I8/'CN2'!$B8</f>
        <v>0.1597283250676584</v>
      </c>
      <c r="J8" s="237">
        <f>'CN2'!J8/'CN2'!$B8</f>
        <v>0.0030262514490102194</v>
      </c>
      <c r="K8" s="39">
        <f>'CN2'!K8/'CN2'!$B8</f>
        <v>0.0050532510071357225</v>
      </c>
      <c r="L8" s="39">
        <f>'CN2'!L8/'CN2'!$B8</f>
        <v>0.15527665156137221</v>
      </c>
      <c r="M8" s="27"/>
      <c r="N8" s="8"/>
    </row>
    <row r="9" spans="1:14" ht="19.5" customHeight="1">
      <c r="A9" s="9">
        <f>A8+1</f>
        <v>2007</v>
      </c>
      <c r="B9" s="232">
        <f>'CN2'!B9/'CN2'!$B9</f>
        <v>1</v>
      </c>
      <c r="C9" s="238">
        <f>'CN2'!C9/'CN2'!$B9</f>
        <v>0.5105585371611367</v>
      </c>
      <c r="D9" s="234">
        <f>'CN2'!D9/'CN2'!$B9</f>
        <v>0.10671029874403208</v>
      </c>
      <c r="E9" s="235">
        <f>'CN2'!E9/'CN2'!$B9</f>
        <v>0.40384823841710465</v>
      </c>
      <c r="F9" s="236">
        <f>'CN2'!F9/'CN2'!$B9</f>
        <v>0.07942178263613543</v>
      </c>
      <c r="G9" s="237">
        <f>'CN2'!G9/'CN2'!$B9</f>
        <v>0.06359511776806748</v>
      </c>
      <c r="H9" s="39">
        <f>'CN2'!H9/'CN2'!$B9</f>
        <v>0.025789616946653878</v>
      </c>
      <c r="I9" s="24">
        <f>'CN2'!I9/'CN2'!$B9</f>
        <v>0.15707909177189272</v>
      </c>
      <c r="J9" s="237">
        <f>'CN2'!J9/'CN2'!$B9</f>
        <v>0.005645712991824406</v>
      </c>
      <c r="K9" s="39">
        <f>'CN2'!K9/'CN2'!$B9</f>
        <v>0.004959796501404351</v>
      </c>
      <c r="L9" s="39">
        <f>'CN2'!L9/'CN2'!$B9</f>
        <v>0.15295034422288492</v>
      </c>
      <c r="M9" s="27"/>
      <c r="N9" s="8"/>
    </row>
    <row r="10" spans="1:14" ht="19.5" customHeight="1">
      <c r="A10" s="9">
        <v>2008</v>
      </c>
      <c r="B10" s="232">
        <f>'CN2'!B10/'CN2'!$B10</f>
        <v>1</v>
      </c>
      <c r="C10" s="238">
        <f>'CN2'!C10/'CN2'!$B10</f>
        <v>0.5112739761190331</v>
      </c>
      <c r="D10" s="234">
        <f>'CN2'!D10/'CN2'!$B10</f>
        <v>0.10236419802260639</v>
      </c>
      <c r="E10" s="235">
        <f>'CN2'!E10/'CN2'!$B10</f>
        <v>0.4089097780964267</v>
      </c>
      <c r="F10" s="236">
        <f>'CN2'!F10/'CN2'!$B10</f>
        <v>0.08080759800667393</v>
      </c>
      <c r="G10" s="237">
        <f>'CN2'!G10/'CN2'!$B10</f>
        <v>0.06299512290112147</v>
      </c>
      <c r="H10" s="39">
        <f>'CN2'!H10/'CN2'!$B10</f>
        <v>0.026466743968536367</v>
      </c>
      <c r="I10" s="24">
        <f>'CN2'!I10/'CN2'!$B10</f>
        <v>0.15749577347601726</v>
      </c>
      <c r="J10" s="237">
        <f>'CN2'!J10/'CN2'!$B10</f>
        <v>0.003939444901764663</v>
      </c>
      <c r="K10" s="39">
        <f>'CN2'!K10/'CN2'!$B10</f>
        <v>0.005094252222428755</v>
      </c>
      <c r="L10" s="39">
        <f>'CN2'!L10/'CN2'!$B10</f>
        <v>0.1519270884044245</v>
      </c>
      <c r="M10" s="27"/>
      <c r="N10" s="8"/>
    </row>
    <row r="11" spans="1:14" ht="19.5" customHeight="1">
      <c r="A11" s="9">
        <v>2009</v>
      </c>
      <c r="B11" s="232">
        <f>'CN2'!B11/'CN2'!$B11</f>
        <v>1</v>
      </c>
      <c r="C11" s="238">
        <f>'CN2'!C11/'CN2'!$B11</f>
        <v>0.5050894769251717</v>
      </c>
      <c r="D11" s="234">
        <f>'CN2'!D11/'CN2'!$B11</f>
        <v>0.08872254585088334</v>
      </c>
      <c r="E11" s="235">
        <f>'CN2'!E11/'CN2'!$B11</f>
        <v>0.4163669310742884</v>
      </c>
      <c r="F11" s="236">
        <f>'CN2'!F11/'CN2'!$B11</f>
        <v>0.08107115784764213</v>
      </c>
      <c r="G11" s="237">
        <f>'CN2'!G11/'CN2'!$B11</f>
        <v>0.06210347215088073</v>
      </c>
      <c r="H11" s="39">
        <f>'CN2'!H11/'CN2'!$B11</f>
        <v>0.02766341187348068</v>
      </c>
      <c r="I11" s="24">
        <f>'CN2'!I11/'CN2'!$B11</f>
        <v>0.16714820909376613</v>
      </c>
      <c r="J11" s="237">
        <f>'CN2'!J11/'CN2'!$B11</f>
        <v>0.0010242781270724927</v>
      </c>
      <c r="K11" s="39">
        <f>'CN2'!K11/'CN2'!$B11</f>
        <v>0.005425330732416609</v>
      </c>
      <c r="L11" s="39">
        <f>'CN2'!L11/'CN2'!$B11</f>
        <v>0.15047466324956948</v>
      </c>
      <c r="M11" s="8"/>
      <c r="N11" s="8"/>
    </row>
    <row r="12" spans="1:14" ht="19.5" customHeight="1" thickBot="1">
      <c r="A12" s="10">
        <v>2010</v>
      </c>
      <c r="B12" s="239">
        <f>'CN2'!B12/'CN2'!$B12</f>
        <v>1</v>
      </c>
      <c r="C12" s="240">
        <f>'CN2'!C12/'CN2'!$B12</f>
        <v>0.5082041109584831</v>
      </c>
      <c r="D12" s="241">
        <f>'CN2'!D12/'CN2'!$B12</f>
        <v>0.0942839982842394</v>
      </c>
      <c r="E12" s="242">
        <f>'CN2'!E12/'CN2'!$B12</f>
        <v>0.41392011267424367</v>
      </c>
      <c r="F12" s="45">
        <f>'CN2'!F12/'CN2'!$B12</f>
        <v>0.08202400201431372</v>
      </c>
      <c r="G12" s="243">
        <f>'CN2'!G12/'CN2'!$B12</f>
        <v>0.061738515409543525</v>
      </c>
      <c r="H12" s="45">
        <f>'CN2'!H12/'CN2'!$B12</f>
        <v>0.027500845300277067</v>
      </c>
      <c r="I12" s="43">
        <f>'CN2'!I12/'CN2'!$B12</f>
        <v>0.16616594733611423</v>
      </c>
      <c r="J12" s="243">
        <f>'CN2'!J12/'CN2'!$B12</f>
        <v>0.0010242781270724925</v>
      </c>
      <c r="K12" s="45">
        <f>'CN2'!K12/'CN2'!$B12</f>
        <v>0.005425330732416609</v>
      </c>
      <c r="L12" s="45">
        <f>'CN2'!L12/'CN2'!$B12</f>
        <v>0.1479169701217793</v>
      </c>
      <c r="M12" s="8"/>
      <c r="N12" s="8"/>
    </row>
    <row r="13" spans="1:14" ht="19.5" customHeight="1" thickTop="1">
      <c r="A13" s="396">
        <v>2011</v>
      </c>
      <c r="B13" s="418">
        <f>'CN2'!B13/'CN2'!$B13</f>
        <v>1</v>
      </c>
      <c r="C13" s="419">
        <f>'CN2'!C13/'CN2'!$B13</f>
        <v>0.5088740124584475</v>
      </c>
      <c r="D13" s="420">
        <f>'CN2'!D13/'CN2'!$B13</f>
        <v>0.09977627002895238</v>
      </c>
      <c r="E13" s="421">
        <f>'CN2'!E13/'CN2'!$B13</f>
        <v>0.4090977424294952</v>
      </c>
      <c r="F13" s="422">
        <f>'CN2'!F13/'CN2'!$B13</f>
        <v>0.08305925640866912</v>
      </c>
      <c r="G13" s="423">
        <f>'CN2'!G13/'CN2'!$B13</f>
        <v>0.06101923173486923</v>
      </c>
      <c r="H13" s="422">
        <f>'CN2'!H13/'CN2'!$B13</f>
        <v>0.027180447102603936</v>
      </c>
      <c r="I13" s="424">
        <f>'CN2'!I13/'CN2'!$B13</f>
        <v>0.16423003338656725</v>
      </c>
      <c r="J13" s="423">
        <f>'CN2'!J13/'CN2'!$B13</f>
        <v>0.0010242781270724925</v>
      </c>
      <c r="K13" s="422">
        <f>'CN2'!K13/'CN2'!$B13</f>
        <v>0.005425330732416609</v>
      </c>
      <c r="L13" s="422">
        <f>'CN2'!L13/'CN2'!$B13</f>
        <v>0.14918741004935385</v>
      </c>
      <c r="M13" s="8"/>
      <c r="N13" s="8"/>
    </row>
    <row r="14" spans="1:14" ht="19.5" customHeight="1" thickBot="1">
      <c r="A14" s="10">
        <v>2012</v>
      </c>
      <c r="B14" s="239">
        <f>'CN2'!B14/'CN2'!$B14</f>
        <v>1</v>
      </c>
      <c r="C14" s="240">
        <f>'CN2'!C14/'CN2'!$B14</f>
        <v>0.5088740124584475</v>
      </c>
      <c r="D14" s="241">
        <f>'CN2'!D14/'CN2'!$B14</f>
        <v>0.09977627002895238</v>
      </c>
      <c r="E14" s="242">
        <f>'CN2'!E14/'CN2'!$B14</f>
        <v>0.4090977424294952</v>
      </c>
      <c r="F14" s="45">
        <f>'CN2'!F14/'CN2'!$B14</f>
        <v>0.08305925640866912</v>
      </c>
      <c r="G14" s="243">
        <f>'CN2'!G14/'CN2'!$B14</f>
        <v>0.061019231734869235</v>
      </c>
      <c r="H14" s="45">
        <f>'CN2'!H14/'CN2'!$B14</f>
        <v>0.027180447102603936</v>
      </c>
      <c r="I14" s="43">
        <f>'CN2'!I14/'CN2'!$B14</f>
        <v>0.16423003338656725</v>
      </c>
      <c r="J14" s="243">
        <f>'CN2'!J14/'CN2'!$B14</f>
        <v>0.0010242781270724927</v>
      </c>
      <c r="K14" s="45">
        <f>'CN2'!K14/'CN2'!$B14</f>
        <v>0.005425330732416609</v>
      </c>
      <c r="L14" s="45">
        <f>'CN2'!L14/'CN2'!$B14</f>
        <v>0.14918741004935382</v>
      </c>
      <c r="M14" s="8"/>
      <c r="N14" s="8"/>
    </row>
    <row r="15" spans="2:14" ht="14.25" thickBot="1" thickTop="1">
      <c r="B15" s="12"/>
      <c r="C15" s="12"/>
      <c r="D15" s="12"/>
      <c r="E15" s="12"/>
      <c r="F15" s="12"/>
      <c r="G15" s="12"/>
      <c r="H15" s="12"/>
      <c r="I15" s="12"/>
      <c r="J15" s="12"/>
      <c r="K15" s="12"/>
      <c r="L15" s="12"/>
      <c r="M15" s="12"/>
      <c r="N15" s="12"/>
    </row>
    <row r="16" spans="1:14" ht="14.25" thickBot="1" thickTop="1">
      <c r="A16" s="458" t="s">
        <v>76</v>
      </c>
      <c r="B16" s="459"/>
      <c r="C16" s="459"/>
      <c r="D16" s="459"/>
      <c r="E16" s="459"/>
      <c r="F16" s="459"/>
      <c r="G16" s="459"/>
      <c r="H16" s="459"/>
      <c r="I16" s="459"/>
      <c r="J16" s="459"/>
      <c r="K16" s="459"/>
      <c r="L16" s="460"/>
      <c r="M16" s="12"/>
      <c r="N16" s="12"/>
    </row>
    <row r="17" spans="2:14" ht="13.5" thickTop="1">
      <c r="B17" s="12"/>
      <c r="C17" s="12"/>
      <c r="D17" s="12"/>
      <c r="E17" s="12"/>
      <c r="F17" s="12"/>
      <c r="G17" s="12"/>
      <c r="H17" s="12"/>
      <c r="I17" s="12"/>
      <c r="J17" s="12"/>
      <c r="K17" s="12"/>
      <c r="L17" s="12"/>
      <c r="M17" s="12"/>
      <c r="N17" s="12"/>
    </row>
    <row r="18" spans="2:14" ht="12.75">
      <c r="B18" s="12"/>
      <c r="C18" s="12"/>
      <c r="D18" s="12"/>
      <c r="E18" s="12"/>
      <c r="F18" s="12"/>
      <c r="G18" s="12"/>
      <c r="H18" s="12"/>
      <c r="I18" s="12"/>
      <c r="J18" s="12"/>
      <c r="K18" s="12"/>
      <c r="L18" s="12"/>
      <c r="M18" s="12"/>
      <c r="N18" s="12"/>
    </row>
    <row r="19" spans="2:14" ht="12.75">
      <c r="B19" s="12"/>
      <c r="C19" s="12"/>
      <c r="D19" s="12"/>
      <c r="E19" s="12"/>
      <c r="F19" s="12"/>
      <c r="G19" s="12"/>
      <c r="H19" s="12"/>
      <c r="I19" s="12"/>
      <c r="J19" s="12"/>
      <c r="K19" s="12"/>
      <c r="L19" s="12"/>
      <c r="M19" s="12"/>
      <c r="N19" s="12"/>
    </row>
    <row r="20" spans="2:14" ht="12.75">
      <c r="B20" s="12"/>
      <c r="C20" s="12"/>
      <c r="D20" s="12"/>
      <c r="E20" s="12"/>
      <c r="F20" s="12"/>
      <c r="G20" s="12"/>
      <c r="H20" s="12"/>
      <c r="I20" s="12"/>
      <c r="J20" s="12"/>
      <c r="K20" s="12"/>
      <c r="L20" s="12"/>
      <c r="M20" s="12"/>
      <c r="N20" s="12"/>
    </row>
    <row r="21" spans="2:14" ht="12.75">
      <c r="B21" s="12"/>
      <c r="C21" s="12"/>
      <c r="D21" s="12"/>
      <c r="E21" s="12"/>
      <c r="F21" s="12"/>
      <c r="G21" s="12"/>
      <c r="H21" s="12"/>
      <c r="I21" s="12"/>
      <c r="J21" s="12"/>
      <c r="K21" s="12"/>
      <c r="L21" s="12"/>
      <c r="M21" s="12"/>
      <c r="N21" s="12"/>
    </row>
    <row r="22" spans="2:14" ht="12.75">
      <c r="B22" s="12"/>
      <c r="C22" s="12"/>
      <c r="D22" s="12"/>
      <c r="E22" s="12"/>
      <c r="F22" s="12"/>
      <c r="G22" s="12"/>
      <c r="H22" s="12"/>
      <c r="I22" s="12"/>
      <c r="J22" s="12"/>
      <c r="K22" s="12"/>
      <c r="L22" s="12"/>
      <c r="M22" s="12"/>
      <c r="N22" s="12"/>
    </row>
    <row r="23" spans="2:14" ht="12.75">
      <c r="B23" s="12"/>
      <c r="C23" s="12"/>
      <c r="D23" s="12"/>
      <c r="E23" s="12"/>
      <c r="F23" s="12"/>
      <c r="G23" s="12"/>
      <c r="H23" s="12"/>
      <c r="I23" s="12"/>
      <c r="J23" s="12"/>
      <c r="K23" s="12"/>
      <c r="L23" s="12"/>
      <c r="M23" s="12"/>
      <c r="N23" s="12"/>
    </row>
    <row r="24" spans="2:14" ht="12.75">
      <c r="B24" s="12"/>
      <c r="C24" s="12"/>
      <c r="D24" s="12"/>
      <c r="E24" s="12"/>
      <c r="F24" s="12"/>
      <c r="G24" s="12"/>
      <c r="H24" s="12"/>
      <c r="I24" s="12"/>
      <c r="J24" s="12"/>
      <c r="K24" s="12"/>
      <c r="L24" s="12"/>
      <c r="M24" s="12"/>
      <c r="N24" s="12"/>
    </row>
    <row r="25" spans="2:14" ht="12.75">
      <c r="B25" s="12"/>
      <c r="C25" s="12"/>
      <c r="D25" s="12"/>
      <c r="E25" s="12"/>
      <c r="F25" s="12"/>
      <c r="G25" s="12"/>
      <c r="H25" s="12"/>
      <c r="I25" s="12"/>
      <c r="J25" s="12"/>
      <c r="K25" s="12"/>
      <c r="L25" s="12"/>
      <c r="M25" s="12"/>
      <c r="N25" s="12"/>
    </row>
    <row r="26" spans="2:14" ht="12.75">
      <c r="B26" s="12"/>
      <c r="C26" s="12"/>
      <c r="D26" s="12"/>
      <c r="E26" s="12"/>
      <c r="F26" s="12"/>
      <c r="G26" s="12"/>
      <c r="H26" s="12"/>
      <c r="I26" s="12"/>
      <c r="J26" s="12"/>
      <c r="K26" s="12"/>
      <c r="L26" s="12"/>
      <c r="M26" s="12"/>
      <c r="N26" s="12"/>
    </row>
    <row r="27" spans="2:14" ht="12.75">
      <c r="B27" s="12"/>
      <c r="C27" s="12"/>
      <c r="D27" s="12"/>
      <c r="E27" s="12"/>
      <c r="F27" s="12"/>
      <c r="G27" s="12"/>
      <c r="H27" s="12"/>
      <c r="I27" s="12"/>
      <c r="J27" s="12"/>
      <c r="K27" s="12"/>
      <c r="L27" s="12"/>
      <c r="M27" s="12"/>
      <c r="N27" s="12"/>
    </row>
    <row r="28" spans="2:14" ht="12.75">
      <c r="B28" s="12"/>
      <c r="C28" s="12"/>
      <c r="D28" s="12"/>
      <c r="E28" s="12"/>
      <c r="F28" s="12"/>
      <c r="G28" s="12"/>
      <c r="H28" s="12"/>
      <c r="I28" s="12"/>
      <c r="J28" s="12"/>
      <c r="K28" s="12"/>
      <c r="L28" s="12"/>
      <c r="M28" s="12"/>
      <c r="N28" s="12"/>
    </row>
    <row r="29" spans="2:14" ht="12.75">
      <c r="B29" s="12"/>
      <c r="C29" s="12"/>
      <c r="D29" s="12"/>
      <c r="E29" s="12"/>
      <c r="F29" s="12"/>
      <c r="G29" s="12"/>
      <c r="H29" s="12"/>
      <c r="I29" s="12"/>
      <c r="J29" s="12"/>
      <c r="K29" s="12"/>
      <c r="L29" s="12"/>
      <c r="M29" s="12"/>
      <c r="N29" s="12"/>
    </row>
    <row r="30" spans="2:14" ht="12.75">
      <c r="B30" s="12"/>
      <c r="C30" s="12"/>
      <c r="D30" s="12"/>
      <c r="E30" s="12"/>
      <c r="F30" s="12"/>
      <c r="G30" s="12"/>
      <c r="H30" s="12"/>
      <c r="I30" s="12"/>
      <c r="J30" s="12"/>
      <c r="K30" s="12"/>
      <c r="L30" s="12"/>
      <c r="M30" s="12"/>
      <c r="N30" s="12"/>
    </row>
    <row r="31" spans="2:14" ht="12.75">
      <c r="B31" s="12"/>
      <c r="C31" s="12"/>
      <c r="D31" s="12"/>
      <c r="E31" s="12"/>
      <c r="F31" s="12"/>
      <c r="G31" s="12"/>
      <c r="H31" s="12"/>
      <c r="I31" s="12"/>
      <c r="J31" s="12"/>
      <c r="K31" s="12"/>
      <c r="L31" s="12"/>
      <c r="M31" s="12"/>
      <c r="N31" s="12"/>
    </row>
    <row r="32" spans="2:14" ht="12.75">
      <c r="B32" s="12"/>
      <c r="C32" s="12"/>
      <c r="D32" s="12"/>
      <c r="E32" s="12"/>
      <c r="F32" s="12"/>
      <c r="G32" s="12"/>
      <c r="H32" s="12"/>
      <c r="I32" s="12"/>
      <c r="J32" s="12"/>
      <c r="K32" s="12"/>
      <c r="L32" s="12"/>
      <c r="M32" s="12"/>
      <c r="N32" s="12"/>
    </row>
    <row r="33" spans="2:14" ht="12.75">
      <c r="B33" s="12"/>
      <c r="C33" s="12"/>
      <c r="D33" s="12"/>
      <c r="E33" s="12"/>
      <c r="F33" s="12"/>
      <c r="G33" s="12"/>
      <c r="H33" s="12"/>
      <c r="I33" s="12"/>
      <c r="J33" s="12"/>
      <c r="K33" s="12"/>
      <c r="L33" s="12"/>
      <c r="M33" s="12"/>
      <c r="N33" s="12"/>
    </row>
    <row r="34" spans="2:14" ht="12.75">
      <c r="B34" s="12"/>
      <c r="C34" s="12"/>
      <c r="D34" s="12"/>
      <c r="E34" s="12"/>
      <c r="F34" s="12"/>
      <c r="G34" s="12"/>
      <c r="H34" s="12"/>
      <c r="I34" s="12"/>
      <c r="J34" s="12"/>
      <c r="K34" s="12"/>
      <c r="L34" s="12"/>
      <c r="M34" s="12"/>
      <c r="N34" s="12"/>
    </row>
    <row r="35" spans="2:14" ht="12.75">
      <c r="B35" s="12"/>
      <c r="C35" s="12"/>
      <c r="D35" s="12"/>
      <c r="E35" s="12"/>
      <c r="F35" s="12"/>
      <c r="G35" s="12"/>
      <c r="H35" s="12"/>
      <c r="I35" s="12"/>
      <c r="J35" s="12"/>
      <c r="K35" s="12"/>
      <c r="L35" s="12"/>
      <c r="M35" s="12"/>
      <c r="N35" s="12"/>
    </row>
    <row r="36" spans="2:14" ht="12.75">
      <c r="B36" s="12"/>
      <c r="C36" s="12"/>
      <c r="D36" s="12"/>
      <c r="E36" s="12"/>
      <c r="F36" s="12"/>
      <c r="G36" s="12"/>
      <c r="H36" s="12"/>
      <c r="I36" s="12"/>
      <c r="J36" s="12"/>
      <c r="K36" s="12"/>
      <c r="L36" s="12"/>
      <c r="M36" s="12"/>
      <c r="N36" s="12"/>
    </row>
    <row r="37" spans="2:14" ht="12.75">
      <c r="B37" s="12"/>
      <c r="C37" s="12"/>
      <c r="D37" s="12"/>
      <c r="E37" s="12"/>
      <c r="F37" s="12"/>
      <c r="G37" s="12"/>
      <c r="H37" s="12"/>
      <c r="I37" s="12"/>
      <c r="J37" s="12"/>
      <c r="K37" s="12"/>
      <c r="L37" s="12"/>
      <c r="M37" s="12"/>
      <c r="N37" s="12"/>
    </row>
    <row r="38" spans="2:14" ht="12.75">
      <c r="B38" s="12"/>
      <c r="C38" s="12"/>
      <c r="D38" s="12"/>
      <c r="E38" s="12"/>
      <c r="F38" s="12"/>
      <c r="G38" s="12"/>
      <c r="H38" s="12"/>
      <c r="I38" s="12"/>
      <c r="J38" s="12"/>
      <c r="K38" s="12"/>
      <c r="L38" s="12"/>
      <c r="M38" s="12"/>
      <c r="N38" s="12"/>
    </row>
    <row r="39" spans="2:14" ht="12.75">
      <c r="B39" s="12"/>
      <c r="C39" s="12"/>
      <c r="D39" s="12"/>
      <c r="E39" s="12"/>
      <c r="F39" s="12"/>
      <c r="G39" s="12"/>
      <c r="H39" s="12"/>
      <c r="I39" s="12"/>
      <c r="J39" s="12"/>
      <c r="K39" s="12"/>
      <c r="L39" s="12"/>
      <c r="M39" s="12"/>
      <c r="N39" s="12"/>
    </row>
    <row r="40" spans="2:14" ht="12.75">
      <c r="B40" s="12"/>
      <c r="C40" s="12"/>
      <c r="D40" s="12"/>
      <c r="E40" s="12"/>
      <c r="F40" s="12"/>
      <c r="G40" s="12"/>
      <c r="H40" s="12"/>
      <c r="I40" s="12"/>
      <c r="J40" s="12"/>
      <c r="K40" s="12"/>
      <c r="L40" s="12"/>
      <c r="M40" s="12"/>
      <c r="N40" s="12"/>
    </row>
    <row r="41" spans="2:14" ht="12.75">
      <c r="B41" s="12"/>
      <c r="C41" s="12"/>
      <c r="D41" s="12"/>
      <c r="E41" s="12"/>
      <c r="F41" s="12"/>
      <c r="G41" s="12"/>
      <c r="H41" s="12"/>
      <c r="I41" s="12"/>
      <c r="J41" s="12"/>
      <c r="K41" s="12"/>
      <c r="L41" s="12"/>
      <c r="M41" s="12"/>
      <c r="N41" s="12"/>
    </row>
    <row r="42" spans="2:14" ht="12.75">
      <c r="B42" s="12"/>
      <c r="C42" s="12"/>
      <c r="D42" s="12"/>
      <c r="E42" s="12"/>
      <c r="F42" s="12"/>
      <c r="G42" s="12"/>
      <c r="H42" s="12"/>
      <c r="I42" s="12"/>
      <c r="J42" s="12"/>
      <c r="K42" s="12"/>
      <c r="L42" s="12"/>
      <c r="M42" s="12"/>
      <c r="N42" s="12"/>
    </row>
    <row r="43" spans="2:14" ht="12.75">
      <c r="B43" s="12"/>
      <c r="C43" s="12"/>
      <c r="D43" s="12"/>
      <c r="E43" s="12"/>
      <c r="F43" s="12"/>
      <c r="G43" s="12"/>
      <c r="H43" s="12"/>
      <c r="I43" s="12"/>
      <c r="J43" s="12"/>
      <c r="K43" s="12"/>
      <c r="L43" s="12"/>
      <c r="M43" s="12"/>
      <c r="N43" s="12"/>
    </row>
    <row r="44" spans="2:14" ht="12.75">
      <c r="B44" s="12"/>
      <c r="C44" s="12"/>
      <c r="D44" s="12"/>
      <c r="E44" s="12"/>
      <c r="F44" s="12"/>
      <c r="G44" s="12"/>
      <c r="H44" s="12"/>
      <c r="I44" s="12"/>
      <c r="J44" s="12"/>
      <c r="K44" s="12"/>
      <c r="L44" s="12"/>
      <c r="M44" s="12"/>
      <c r="N44" s="12"/>
    </row>
    <row r="45" spans="2:14" ht="12.75">
      <c r="B45" s="12"/>
      <c r="C45" s="12"/>
      <c r="D45" s="12"/>
      <c r="E45" s="12"/>
      <c r="F45" s="12"/>
      <c r="G45" s="12"/>
      <c r="H45" s="12"/>
      <c r="I45" s="12"/>
      <c r="J45" s="12"/>
      <c r="K45" s="12"/>
      <c r="L45" s="12"/>
      <c r="M45" s="12"/>
      <c r="N45" s="12"/>
    </row>
    <row r="46" spans="2:14" ht="12.75">
      <c r="B46" s="12"/>
      <c r="C46" s="12"/>
      <c r="D46" s="12"/>
      <c r="E46" s="12"/>
      <c r="F46" s="12"/>
      <c r="G46" s="12"/>
      <c r="H46" s="12"/>
      <c r="I46" s="12"/>
      <c r="J46" s="12"/>
      <c r="K46" s="12"/>
      <c r="L46" s="12"/>
      <c r="M46" s="12"/>
      <c r="N46" s="12"/>
    </row>
    <row r="47" spans="2:14" ht="12.75">
      <c r="B47" s="12"/>
      <c r="C47" s="12"/>
      <c r="D47" s="12"/>
      <c r="E47" s="12"/>
      <c r="F47" s="12"/>
      <c r="G47" s="12"/>
      <c r="H47" s="12"/>
      <c r="I47" s="12"/>
      <c r="J47" s="12"/>
      <c r="K47" s="12"/>
      <c r="L47" s="12"/>
      <c r="M47" s="12"/>
      <c r="N47" s="12"/>
    </row>
    <row r="48" spans="2:14" ht="12.75">
      <c r="B48" s="12"/>
      <c r="C48" s="12"/>
      <c r="D48" s="12"/>
      <c r="E48" s="12"/>
      <c r="F48" s="12"/>
      <c r="G48" s="12"/>
      <c r="H48" s="12"/>
      <c r="I48" s="12"/>
      <c r="J48" s="12"/>
      <c r="K48" s="12"/>
      <c r="L48" s="12"/>
      <c r="M48" s="12"/>
      <c r="N48" s="12"/>
    </row>
    <row r="49" spans="2:14" ht="12.75">
      <c r="B49" s="12"/>
      <c r="C49" s="12"/>
      <c r="D49" s="12"/>
      <c r="E49" s="12"/>
      <c r="F49" s="12"/>
      <c r="G49" s="12"/>
      <c r="H49" s="12"/>
      <c r="I49" s="12"/>
      <c r="J49" s="12"/>
      <c r="K49" s="12"/>
      <c r="L49" s="12"/>
      <c r="M49" s="12"/>
      <c r="N49" s="12"/>
    </row>
    <row r="50" spans="2:14" ht="12.75">
      <c r="B50" s="12"/>
      <c r="C50" s="12"/>
      <c r="D50" s="12"/>
      <c r="E50" s="12"/>
      <c r="F50" s="12"/>
      <c r="G50" s="12"/>
      <c r="H50" s="12"/>
      <c r="I50" s="12"/>
      <c r="J50" s="12"/>
      <c r="K50" s="12"/>
      <c r="L50" s="12"/>
      <c r="M50" s="12"/>
      <c r="N50" s="12"/>
    </row>
    <row r="51" spans="2:14" ht="12.75">
      <c r="B51" s="12"/>
      <c r="C51" s="12"/>
      <c r="D51" s="12"/>
      <c r="E51" s="12"/>
      <c r="F51" s="12"/>
      <c r="G51" s="12"/>
      <c r="H51" s="12"/>
      <c r="I51" s="12"/>
      <c r="J51" s="12"/>
      <c r="K51" s="12"/>
      <c r="L51" s="12"/>
      <c r="M51" s="12"/>
      <c r="N51" s="12"/>
    </row>
    <row r="52" spans="2:14" ht="12.75">
      <c r="B52" s="12"/>
      <c r="C52" s="12"/>
      <c r="D52" s="12"/>
      <c r="E52" s="12"/>
      <c r="F52" s="12"/>
      <c r="G52" s="12"/>
      <c r="H52" s="12"/>
      <c r="I52" s="12"/>
      <c r="J52" s="12"/>
      <c r="K52" s="12"/>
      <c r="L52" s="12"/>
      <c r="M52" s="12"/>
      <c r="N52" s="12"/>
    </row>
    <row r="53" spans="2:14" ht="12.75">
      <c r="B53" s="12"/>
      <c r="C53" s="12"/>
      <c r="D53" s="12"/>
      <c r="E53" s="12"/>
      <c r="F53" s="12"/>
      <c r="G53" s="12"/>
      <c r="H53" s="12"/>
      <c r="I53" s="12"/>
      <c r="J53" s="12"/>
      <c r="K53" s="12"/>
      <c r="L53" s="12"/>
      <c r="M53" s="12"/>
      <c r="N53" s="12"/>
    </row>
    <row r="54" spans="2:14" ht="12.75">
      <c r="B54" s="12"/>
      <c r="C54" s="12"/>
      <c r="D54" s="12"/>
      <c r="E54" s="12"/>
      <c r="F54" s="12"/>
      <c r="G54" s="12"/>
      <c r="H54" s="12"/>
      <c r="I54" s="12"/>
      <c r="J54" s="12"/>
      <c r="K54" s="12"/>
      <c r="L54" s="12"/>
      <c r="M54" s="12"/>
      <c r="N54" s="12"/>
    </row>
    <row r="55" spans="2:14" ht="12.75">
      <c r="B55" s="12"/>
      <c r="C55" s="12"/>
      <c r="D55" s="12"/>
      <c r="E55" s="12"/>
      <c r="F55" s="12"/>
      <c r="G55" s="12"/>
      <c r="H55" s="12"/>
      <c r="I55" s="12"/>
      <c r="J55" s="12"/>
      <c r="K55" s="12"/>
      <c r="L55" s="12"/>
      <c r="M55" s="12"/>
      <c r="N55" s="12"/>
    </row>
    <row r="56" spans="2:14" ht="12.75">
      <c r="B56" s="12"/>
      <c r="C56" s="12"/>
      <c r="D56" s="12"/>
      <c r="E56" s="12"/>
      <c r="F56" s="12"/>
      <c r="G56" s="12"/>
      <c r="H56" s="12"/>
      <c r="I56" s="12"/>
      <c r="J56" s="12"/>
      <c r="K56" s="12"/>
      <c r="L56" s="12"/>
      <c r="M56" s="12"/>
      <c r="N56" s="12"/>
    </row>
    <row r="57" spans="2:14" ht="12.75">
      <c r="B57" s="12"/>
      <c r="C57" s="12"/>
      <c r="D57" s="12"/>
      <c r="E57" s="12"/>
      <c r="F57" s="12"/>
      <c r="G57" s="12"/>
      <c r="H57" s="12"/>
      <c r="I57" s="12"/>
      <c r="J57" s="12"/>
      <c r="K57" s="12"/>
      <c r="L57" s="12"/>
      <c r="M57" s="12"/>
      <c r="N57" s="12"/>
    </row>
    <row r="58" spans="2:14" ht="12.75">
      <c r="B58" s="12"/>
      <c r="C58" s="12"/>
      <c r="D58" s="12"/>
      <c r="E58" s="12"/>
      <c r="F58" s="12"/>
      <c r="G58" s="12"/>
      <c r="H58" s="12"/>
      <c r="I58" s="12"/>
      <c r="J58" s="12"/>
      <c r="K58" s="12"/>
      <c r="L58" s="12"/>
      <c r="M58" s="12"/>
      <c r="N58" s="12"/>
    </row>
    <row r="59" spans="2:14" ht="12.75">
      <c r="B59" s="12"/>
      <c r="C59" s="12"/>
      <c r="D59" s="12"/>
      <c r="E59" s="12"/>
      <c r="F59" s="12"/>
      <c r="G59" s="12"/>
      <c r="H59" s="12"/>
      <c r="I59" s="12"/>
      <c r="J59" s="12"/>
      <c r="K59" s="12"/>
      <c r="L59" s="12"/>
      <c r="M59" s="12"/>
      <c r="N59" s="12"/>
    </row>
    <row r="60" spans="2:14" ht="12.75">
      <c r="B60" s="12"/>
      <c r="C60" s="12"/>
      <c r="D60" s="12"/>
      <c r="E60" s="12"/>
      <c r="F60" s="12"/>
      <c r="G60" s="12"/>
      <c r="H60" s="12"/>
      <c r="I60" s="12"/>
      <c r="J60" s="12"/>
      <c r="K60" s="12"/>
      <c r="L60" s="12"/>
      <c r="M60" s="12"/>
      <c r="N60" s="12"/>
    </row>
    <row r="61" spans="2:14" ht="12.75">
      <c r="B61" s="12"/>
      <c r="C61" s="12"/>
      <c r="D61" s="12"/>
      <c r="E61" s="12"/>
      <c r="F61" s="12"/>
      <c r="G61" s="12"/>
      <c r="H61" s="12"/>
      <c r="I61" s="12"/>
      <c r="J61" s="12"/>
      <c r="K61" s="12"/>
      <c r="L61" s="12"/>
      <c r="M61" s="12"/>
      <c r="N61" s="12"/>
    </row>
    <row r="62" spans="2:14" ht="12.75">
      <c r="B62" s="12"/>
      <c r="C62" s="12"/>
      <c r="D62" s="12"/>
      <c r="E62" s="12"/>
      <c r="F62" s="12"/>
      <c r="G62" s="12"/>
      <c r="H62" s="12"/>
      <c r="I62" s="12"/>
      <c r="J62" s="12"/>
      <c r="K62" s="12"/>
      <c r="L62" s="12"/>
      <c r="M62" s="12"/>
      <c r="N62" s="12"/>
    </row>
    <row r="63" spans="2:14" ht="12.75">
      <c r="B63" s="12"/>
      <c r="C63" s="12"/>
      <c r="D63" s="12"/>
      <c r="E63" s="12"/>
      <c r="F63" s="12"/>
      <c r="G63" s="12"/>
      <c r="H63" s="12"/>
      <c r="I63" s="12"/>
      <c r="J63" s="12"/>
      <c r="K63" s="12"/>
      <c r="L63" s="12"/>
      <c r="M63" s="12"/>
      <c r="N63" s="12"/>
    </row>
    <row r="64" spans="2:14" ht="12.75">
      <c r="B64" s="12"/>
      <c r="C64" s="12"/>
      <c r="D64" s="12"/>
      <c r="E64" s="12"/>
      <c r="F64" s="12"/>
      <c r="G64" s="12"/>
      <c r="H64" s="12"/>
      <c r="I64" s="12"/>
      <c r="J64" s="12"/>
      <c r="K64" s="12"/>
      <c r="L64" s="12"/>
      <c r="M64" s="12"/>
      <c r="N64" s="12"/>
    </row>
    <row r="65" spans="2:14" ht="12.75">
      <c r="B65" s="12"/>
      <c r="C65" s="12"/>
      <c r="D65" s="12"/>
      <c r="E65" s="12"/>
      <c r="F65" s="12"/>
      <c r="G65" s="12"/>
      <c r="H65" s="12"/>
      <c r="I65" s="12"/>
      <c r="J65" s="12"/>
      <c r="K65" s="12"/>
      <c r="L65" s="12"/>
      <c r="M65" s="12"/>
      <c r="N65" s="12"/>
    </row>
    <row r="66" spans="2:14" ht="12.75">
      <c r="B66" s="12"/>
      <c r="C66" s="12"/>
      <c r="D66" s="12"/>
      <c r="E66" s="12"/>
      <c r="F66" s="12"/>
      <c r="G66" s="12"/>
      <c r="H66" s="12"/>
      <c r="I66" s="12"/>
      <c r="J66" s="12"/>
      <c r="K66" s="12"/>
      <c r="L66" s="12"/>
      <c r="M66" s="12"/>
      <c r="N66" s="12"/>
    </row>
    <row r="67" spans="2:14" ht="12.75">
      <c r="B67" s="12"/>
      <c r="C67" s="12"/>
      <c r="D67" s="12"/>
      <c r="E67" s="12"/>
      <c r="F67" s="12"/>
      <c r="G67" s="12"/>
      <c r="H67" s="12"/>
      <c r="I67" s="12"/>
      <c r="J67" s="12"/>
      <c r="K67" s="12"/>
      <c r="L67" s="12"/>
      <c r="M67" s="12"/>
      <c r="N67" s="12"/>
    </row>
    <row r="68" spans="2:14" ht="12.75">
      <c r="B68" s="12"/>
      <c r="C68" s="12"/>
      <c r="D68" s="12"/>
      <c r="E68" s="12"/>
      <c r="F68" s="12"/>
      <c r="G68" s="12"/>
      <c r="H68" s="12"/>
      <c r="I68" s="12"/>
      <c r="J68" s="12"/>
      <c r="K68" s="12"/>
      <c r="L68" s="12"/>
      <c r="M68" s="12"/>
      <c r="N68" s="12"/>
    </row>
    <row r="69" spans="2:14" ht="12.75">
      <c r="B69" s="12"/>
      <c r="C69" s="12"/>
      <c r="D69" s="12"/>
      <c r="E69" s="12"/>
      <c r="F69" s="12"/>
      <c r="G69" s="12"/>
      <c r="H69" s="12"/>
      <c r="I69" s="12"/>
      <c r="J69" s="12"/>
      <c r="K69" s="12"/>
      <c r="L69" s="12"/>
      <c r="M69" s="12"/>
      <c r="N69" s="12"/>
    </row>
    <row r="70" spans="2:14" ht="12.75">
      <c r="B70" s="12"/>
      <c r="C70" s="12"/>
      <c r="D70" s="12"/>
      <c r="E70" s="12"/>
      <c r="F70" s="12"/>
      <c r="G70" s="12"/>
      <c r="H70" s="12"/>
      <c r="I70" s="12"/>
      <c r="J70" s="12"/>
      <c r="K70" s="12"/>
      <c r="L70" s="12"/>
      <c r="M70" s="12"/>
      <c r="N70" s="12"/>
    </row>
    <row r="71" spans="2:14" ht="12.75">
      <c r="B71" s="12"/>
      <c r="C71" s="12"/>
      <c r="D71" s="12"/>
      <c r="E71" s="12"/>
      <c r="F71" s="12"/>
      <c r="G71" s="12"/>
      <c r="H71" s="12"/>
      <c r="I71" s="12"/>
      <c r="J71" s="12"/>
      <c r="K71" s="12"/>
      <c r="L71" s="12"/>
      <c r="M71" s="12"/>
      <c r="N71" s="12"/>
    </row>
    <row r="72" spans="2:14" ht="12.75">
      <c r="B72" s="12"/>
      <c r="C72" s="12"/>
      <c r="D72" s="12"/>
      <c r="E72" s="12"/>
      <c r="F72" s="12"/>
      <c r="G72" s="12"/>
      <c r="H72" s="12"/>
      <c r="I72" s="12"/>
      <c r="J72" s="12"/>
      <c r="K72" s="12"/>
      <c r="L72" s="12"/>
      <c r="M72" s="12"/>
      <c r="N72" s="12"/>
    </row>
    <row r="73" spans="2:14" ht="12.75">
      <c r="B73" s="12"/>
      <c r="C73" s="12"/>
      <c r="D73" s="12"/>
      <c r="E73" s="12"/>
      <c r="F73" s="12"/>
      <c r="G73" s="12"/>
      <c r="H73" s="12"/>
      <c r="I73" s="12"/>
      <c r="J73" s="12"/>
      <c r="K73" s="12"/>
      <c r="L73" s="12"/>
      <c r="M73" s="12"/>
      <c r="N73" s="12"/>
    </row>
    <row r="74" spans="2:14" ht="12.75">
      <c r="B74" s="12"/>
      <c r="C74" s="12"/>
      <c r="D74" s="12"/>
      <c r="E74" s="12"/>
      <c r="F74" s="12"/>
      <c r="G74" s="12"/>
      <c r="H74" s="12"/>
      <c r="I74" s="12"/>
      <c r="J74" s="12"/>
      <c r="K74" s="12"/>
      <c r="L74" s="12"/>
      <c r="M74" s="12"/>
      <c r="N74" s="12"/>
    </row>
    <row r="75" spans="2:14" ht="12.75">
      <c r="B75" s="12"/>
      <c r="C75" s="12"/>
      <c r="D75" s="12"/>
      <c r="E75" s="12"/>
      <c r="F75" s="12"/>
      <c r="G75" s="12"/>
      <c r="H75" s="12"/>
      <c r="I75" s="12"/>
      <c r="J75" s="12"/>
      <c r="K75" s="12"/>
      <c r="L75" s="12"/>
      <c r="M75" s="12"/>
      <c r="N75" s="12"/>
    </row>
    <row r="76" spans="2:14" ht="12.75">
      <c r="B76" s="12"/>
      <c r="C76" s="12"/>
      <c r="D76" s="12"/>
      <c r="E76" s="12"/>
      <c r="F76" s="12"/>
      <c r="G76" s="12"/>
      <c r="H76" s="12"/>
      <c r="I76" s="12"/>
      <c r="J76" s="12"/>
      <c r="K76" s="12"/>
      <c r="L76" s="12"/>
      <c r="M76" s="12"/>
      <c r="N76" s="12"/>
    </row>
    <row r="77" spans="2:14" ht="12.75">
      <c r="B77" s="12"/>
      <c r="C77" s="12"/>
      <c r="D77" s="12"/>
      <c r="E77" s="12"/>
      <c r="F77" s="12"/>
      <c r="G77" s="12"/>
      <c r="H77" s="12"/>
      <c r="I77" s="12"/>
      <c r="J77" s="12"/>
      <c r="K77" s="12"/>
      <c r="L77" s="12"/>
      <c r="M77" s="12"/>
      <c r="N77" s="12"/>
    </row>
    <row r="78" spans="2:14" ht="12.75">
      <c r="B78" s="12"/>
      <c r="C78" s="12"/>
      <c r="D78" s="12"/>
      <c r="E78" s="12"/>
      <c r="F78" s="12"/>
      <c r="G78" s="12"/>
      <c r="H78" s="12"/>
      <c r="I78" s="12"/>
      <c r="J78" s="12"/>
      <c r="K78" s="12"/>
      <c r="L78" s="12"/>
      <c r="M78" s="12"/>
      <c r="N78" s="12"/>
    </row>
    <row r="79" spans="2:14" ht="12.75">
      <c r="B79" s="12"/>
      <c r="C79" s="12"/>
      <c r="D79" s="12"/>
      <c r="E79" s="12"/>
      <c r="F79" s="12"/>
      <c r="G79" s="12"/>
      <c r="H79" s="12"/>
      <c r="I79" s="12"/>
      <c r="J79" s="12"/>
      <c r="K79" s="12"/>
      <c r="L79" s="12"/>
      <c r="M79" s="12"/>
      <c r="N79" s="12"/>
    </row>
    <row r="80" spans="2:14" ht="12.75">
      <c r="B80" s="12"/>
      <c r="C80" s="12"/>
      <c r="D80" s="12"/>
      <c r="E80" s="12"/>
      <c r="F80" s="12"/>
      <c r="G80" s="12"/>
      <c r="H80" s="12"/>
      <c r="I80" s="12"/>
      <c r="J80" s="12"/>
      <c r="K80" s="12"/>
      <c r="L80" s="12"/>
      <c r="M80" s="12"/>
      <c r="N80" s="12"/>
    </row>
    <row r="81" spans="2:14" ht="12.75">
      <c r="B81" s="12"/>
      <c r="C81" s="12"/>
      <c r="D81" s="12"/>
      <c r="E81" s="12"/>
      <c r="F81" s="12"/>
      <c r="G81" s="12"/>
      <c r="H81" s="12"/>
      <c r="I81" s="12"/>
      <c r="J81" s="12"/>
      <c r="K81" s="12"/>
      <c r="L81" s="12"/>
      <c r="M81" s="12"/>
      <c r="N81" s="12"/>
    </row>
    <row r="82" spans="2:14" ht="12.75">
      <c r="B82" s="12"/>
      <c r="C82" s="12"/>
      <c r="D82" s="12"/>
      <c r="E82" s="12"/>
      <c r="F82" s="12"/>
      <c r="G82" s="12"/>
      <c r="H82" s="12"/>
      <c r="I82" s="12"/>
      <c r="J82" s="12"/>
      <c r="K82" s="12"/>
      <c r="L82" s="12"/>
      <c r="M82" s="12"/>
      <c r="N82" s="12"/>
    </row>
    <row r="83" spans="2:14" ht="12.75">
      <c r="B83" s="12"/>
      <c r="C83" s="12"/>
      <c r="D83" s="12"/>
      <c r="E83" s="12"/>
      <c r="F83" s="12"/>
      <c r="G83" s="12"/>
      <c r="H83" s="12"/>
      <c r="I83" s="12"/>
      <c r="J83" s="12"/>
      <c r="K83" s="12"/>
      <c r="L83" s="12"/>
      <c r="M83" s="12"/>
      <c r="N83" s="12"/>
    </row>
    <row r="84" spans="2:14" ht="12.75">
      <c r="B84" s="12"/>
      <c r="C84" s="12"/>
      <c r="D84" s="12"/>
      <c r="E84" s="12"/>
      <c r="F84" s="12"/>
      <c r="G84" s="12"/>
      <c r="H84" s="12"/>
      <c r="I84" s="12"/>
      <c r="J84" s="12"/>
      <c r="K84" s="12"/>
      <c r="L84" s="12"/>
      <c r="M84" s="12"/>
      <c r="N84" s="12"/>
    </row>
    <row r="85" spans="2:14" ht="12.75">
      <c r="B85" s="12"/>
      <c r="C85" s="12"/>
      <c r="D85" s="12"/>
      <c r="E85" s="12"/>
      <c r="F85" s="12"/>
      <c r="G85" s="12"/>
      <c r="H85" s="12"/>
      <c r="I85" s="12"/>
      <c r="J85" s="12"/>
      <c r="K85" s="12"/>
      <c r="L85" s="12"/>
      <c r="M85" s="12"/>
      <c r="N85" s="12"/>
    </row>
    <row r="86" spans="2:14" ht="12.75">
      <c r="B86" s="12"/>
      <c r="C86" s="12"/>
      <c r="D86" s="12"/>
      <c r="E86" s="12"/>
      <c r="F86" s="12"/>
      <c r="G86" s="12"/>
      <c r="H86" s="12"/>
      <c r="I86" s="12"/>
      <c r="J86" s="12"/>
      <c r="K86" s="12"/>
      <c r="L86" s="12"/>
      <c r="M86" s="12"/>
      <c r="N86" s="12"/>
    </row>
    <row r="87" spans="2:14" ht="12.75">
      <c r="B87" s="12"/>
      <c r="C87" s="12"/>
      <c r="D87" s="12"/>
      <c r="E87" s="12"/>
      <c r="F87" s="12"/>
      <c r="G87" s="12"/>
      <c r="H87" s="12"/>
      <c r="I87" s="12"/>
      <c r="J87" s="12"/>
      <c r="K87" s="12"/>
      <c r="L87" s="12"/>
      <c r="M87" s="12"/>
      <c r="N87" s="12"/>
    </row>
    <row r="88" spans="2:14" ht="12.75">
      <c r="B88" s="12"/>
      <c r="C88" s="12"/>
      <c r="D88" s="12"/>
      <c r="E88" s="12"/>
      <c r="F88" s="12"/>
      <c r="G88" s="12"/>
      <c r="H88" s="12"/>
      <c r="I88" s="12"/>
      <c r="J88" s="12"/>
      <c r="K88" s="12"/>
      <c r="L88" s="12"/>
      <c r="M88" s="12"/>
      <c r="N88" s="12"/>
    </row>
    <row r="89" spans="2:14" ht="12.75">
      <c r="B89" s="12"/>
      <c r="C89" s="12"/>
      <c r="D89" s="12"/>
      <c r="E89" s="12"/>
      <c r="F89" s="12"/>
      <c r="G89" s="12"/>
      <c r="H89" s="12"/>
      <c r="I89" s="12"/>
      <c r="J89" s="12"/>
      <c r="K89" s="12"/>
      <c r="L89" s="12"/>
      <c r="M89" s="12"/>
      <c r="N89" s="12"/>
    </row>
    <row r="90" spans="2:14" ht="12.75">
      <c r="B90" s="12"/>
      <c r="C90" s="12"/>
      <c r="D90" s="12"/>
      <c r="E90" s="12"/>
      <c r="F90" s="12"/>
      <c r="G90" s="12"/>
      <c r="H90" s="12"/>
      <c r="I90" s="12"/>
      <c r="J90" s="12"/>
      <c r="K90" s="12"/>
      <c r="L90" s="12"/>
      <c r="M90" s="12"/>
      <c r="N90" s="12"/>
    </row>
    <row r="91" spans="2:14" ht="12.75">
      <c r="B91" s="12"/>
      <c r="C91" s="12"/>
      <c r="D91" s="12"/>
      <c r="E91" s="12"/>
      <c r="F91" s="12"/>
      <c r="G91" s="12"/>
      <c r="H91" s="12"/>
      <c r="I91" s="12"/>
      <c r="J91" s="12"/>
      <c r="K91" s="12"/>
      <c r="L91" s="12"/>
      <c r="M91" s="12"/>
      <c r="N91" s="12"/>
    </row>
    <row r="92" spans="2:14" ht="12.75">
      <c r="B92" s="12"/>
      <c r="C92" s="12"/>
      <c r="D92" s="12"/>
      <c r="E92" s="12"/>
      <c r="F92" s="12"/>
      <c r="G92" s="12"/>
      <c r="H92" s="12"/>
      <c r="I92" s="12"/>
      <c r="J92" s="12"/>
      <c r="K92" s="12"/>
      <c r="L92" s="12"/>
      <c r="M92" s="12"/>
      <c r="N92" s="12"/>
    </row>
    <row r="93" spans="2:14" ht="12.75">
      <c r="B93" s="12"/>
      <c r="C93" s="12"/>
      <c r="D93" s="12"/>
      <c r="E93" s="12"/>
      <c r="F93" s="12"/>
      <c r="G93" s="12"/>
      <c r="H93" s="12"/>
      <c r="I93" s="12"/>
      <c r="J93" s="12"/>
      <c r="K93" s="12"/>
      <c r="L93" s="12"/>
      <c r="M93" s="12"/>
      <c r="N93" s="12"/>
    </row>
    <row r="94" spans="2:14" ht="12.75">
      <c r="B94" s="12"/>
      <c r="C94" s="12"/>
      <c r="D94" s="12"/>
      <c r="E94" s="12"/>
      <c r="F94" s="12"/>
      <c r="G94" s="12"/>
      <c r="H94" s="12"/>
      <c r="I94" s="12"/>
      <c r="J94" s="12"/>
      <c r="K94" s="12"/>
      <c r="L94" s="12"/>
      <c r="M94" s="12"/>
      <c r="N94" s="12"/>
    </row>
    <row r="95" spans="2:14" ht="12.75">
      <c r="B95" s="12"/>
      <c r="C95" s="12"/>
      <c r="D95" s="12"/>
      <c r="E95" s="12"/>
      <c r="F95" s="12"/>
      <c r="G95" s="12"/>
      <c r="H95" s="12"/>
      <c r="I95" s="12"/>
      <c r="J95" s="12"/>
      <c r="K95" s="12"/>
      <c r="L95" s="12"/>
      <c r="M95" s="12"/>
      <c r="N95" s="12"/>
    </row>
    <row r="96" spans="2:14" ht="12.75">
      <c r="B96" s="12"/>
      <c r="C96" s="12"/>
      <c r="D96" s="12"/>
      <c r="E96" s="12"/>
      <c r="F96" s="12"/>
      <c r="G96" s="12"/>
      <c r="H96" s="12"/>
      <c r="I96" s="12"/>
      <c r="J96" s="12"/>
      <c r="K96" s="12"/>
      <c r="L96" s="12"/>
      <c r="M96" s="12"/>
      <c r="N96" s="12"/>
    </row>
    <row r="97" spans="2:14" ht="12.75">
      <c r="B97" s="12"/>
      <c r="C97" s="12"/>
      <c r="D97" s="12"/>
      <c r="E97" s="12"/>
      <c r="F97" s="12"/>
      <c r="G97" s="12"/>
      <c r="H97" s="12"/>
      <c r="I97" s="12"/>
      <c r="J97" s="12"/>
      <c r="K97" s="12"/>
      <c r="L97" s="12"/>
      <c r="M97" s="12"/>
      <c r="N97" s="12"/>
    </row>
    <row r="98" spans="2:14" ht="12.75">
      <c r="B98" s="12"/>
      <c r="C98" s="12"/>
      <c r="D98" s="12"/>
      <c r="E98" s="12"/>
      <c r="F98" s="12"/>
      <c r="G98" s="12"/>
      <c r="H98" s="12"/>
      <c r="I98" s="12"/>
      <c r="J98" s="12"/>
      <c r="K98" s="12"/>
      <c r="L98" s="12"/>
      <c r="M98" s="12"/>
      <c r="N98" s="12"/>
    </row>
    <row r="99" spans="2:14" ht="12.75">
      <c r="B99" s="12"/>
      <c r="C99" s="12"/>
      <c r="D99" s="12"/>
      <c r="E99" s="12"/>
      <c r="F99" s="12"/>
      <c r="G99" s="12"/>
      <c r="H99" s="12"/>
      <c r="I99" s="12"/>
      <c r="J99" s="12"/>
      <c r="K99" s="12"/>
      <c r="L99" s="12"/>
      <c r="M99" s="12"/>
      <c r="N99" s="12"/>
    </row>
    <row r="100" spans="2:14" ht="12.75">
      <c r="B100" s="12"/>
      <c r="C100" s="12"/>
      <c r="D100" s="12"/>
      <c r="E100" s="12"/>
      <c r="F100" s="12"/>
      <c r="G100" s="12"/>
      <c r="H100" s="12"/>
      <c r="I100" s="12"/>
      <c r="J100" s="12"/>
      <c r="K100" s="12"/>
      <c r="L100" s="12"/>
      <c r="M100" s="12"/>
      <c r="N100" s="12"/>
    </row>
    <row r="101" spans="2:14" ht="12.75">
      <c r="B101" s="12"/>
      <c r="C101" s="12"/>
      <c r="D101" s="12"/>
      <c r="E101" s="12"/>
      <c r="F101" s="12"/>
      <c r="G101" s="12"/>
      <c r="H101" s="12"/>
      <c r="I101" s="12"/>
      <c r="J101" s="12"/>
      <c r="K101" s="12"/>
      <c r="L101" s="12"/>
      <c r="M101" s="12"/>
      <c r="N101" s="12"/>
    </row>
    <row r="102" spans="2:14" ht="12.75">
      <c r="B102" s="12"/>
      <c r="C102" s="12"/>
      <c r="D102" s="12"/>
      <c r="E102" s="12"/>
      <c r="F102" s="12"/>
      <c r="G102" s="12"/>
      <c r="H102" s="12"/>
      <c r="I102" s="12"/>
      <c r="J102" s="12"/>
      <c r="K102" s="12"/>
      <c r="L102" s="12"/>
      <c r="M102" s="12"/>
      <c r="N102" s="12"/>
    </row>
    <row r="103" spans="2:14" ht="12.75">
      <c r="B103" s="12"/>
      <c r="C103" s="12"/>
      <c r="D103" s="12"/>
      <c r="E103" s="12"/>
      <c r="F103" s="12"/>
      <c r="G103" s="12"/>
      <c r="H103" s="12"/>
      <c r="I103" s="12"/>
      <c r="J103" s="12"/>
      <c r="K103" s="12"/>
      <c r="L103" s="12"/>
      <c r="M103" s="12"/>
      <c r="N103" s="12"/>
    </row>
    <row r="104" spans="2:14" ht="12.75">
      <c r="B104" s="12"/>
      <c r="C104" s="12"/>
      <c r="D104" s="12"/>
      <c r="E104" s="12"/>
      <c r="F104" s="12"/>
      <c r="G104" s="12"/>
      <c r="H104" s="12"/>
      <c r="I104" s="12"/>
      <c r="J104" s="12"/>
      <c r="K104" s="12"/>
      <c r="L104" s="12"/>
      <c r="M104" s="12"/>
      <c r="N104" s="12"/>
    </row>
    <row r="105" spans="2:14" ht="12.75">
      <c r="B105" s="12"/>
      <c r="C105" s="12"/>
      <c r="D105" s="12"/>
      <c r="E105" s="12"/>
      <c r="F105" s="12"/>
      <c r="G105" s="12"/>
      <c r="H105" s="12"/>
      <c r="I105" s="12"/>
      <c r="J105" s="12"/>
      <c r="K105" s="12"/>
      <c r="L105" s="12"/>
      <c r="M105" s="12"/>
      <c r="N105" s="12"/>
    </row>
    <row r="106" spans="2:14" ht="12.75">
      <c r="B106" s="12"/>
      <c r="C106" s="12"/>
      <c r="D106" s="12"/>
      <c r="E106" s="12"/>
      <c r="F106" s="12"/>
      <c r="G106" s="12"/>
      <c r="H106" s="12"/>
      <c r="I106" s="12"/>
      <c r="J106" s="12"/>
      <c r="K106" s="12"/>
      <c r="L106" s="12"/>
      <c r="M106" s="12"/>
      <c r="N106" s="12"/>
    </row>
    <row r="107" spans="2:14" ht="12.75">
      <c r="B107" s="12"/>
      <c r="C107" s="12"/>
      <c r="D107" s="12"/>
      <c r="E107" s="12"/>
      <c r="F107" s="12"/>
      <c r="G107" s="12"/>
      <c r="H107" s="12"/>
      <c r="I107" s="12"/>
      <c r="J107" s="12"/>
      <c r="K107" s="12"/>
      <c r="L107" s="12"/>
      <c r="M107" s="12"/>
      <c r="N107" s="12"/>
    </row>
    <row r="108" spans="2:14" ht="12.75">
      <c r="B108" s="12"/>
      <c r="C108" s="12"/>
      <c r="D108" s="12"/>
      <c r="E108" s="12"/>
      <c r="F108" s="12"/>
      <c r="G108" s="12"/>
      <c r="H108" s="12"/>
      <c r="I108" s="12"/>
      <c r="J108" s="12"/>
      <c r="K108" s="12"/>
      <c r="L108" s="12"/>
      <c r="M108" s="12"/>
      <c r="N108" s="12"/>
    </row>
    <row r="109" spans="2:14" ht="12.75">
      <c r="B109" s="12"/>
      <c r="C109" s="12"/>
      <c r="D109" s="12"/>
      <c r="E109" s="12"/>
      <c r="F109" s="12"/>
      <c r="G109" s="12"/>
      <c r="H109" s="12"/>
      <c r="I109" s="12"/>
      <c r="J109" s="12"/>
      <c r="K109" s="12"/>
      <c r="L109" s="12"/>
      <c r="M109" s="12"/>
      <c r="N109" s="12"/>
    </row>
    <row r="110" spans="2:14" ht="12.75">
      <c r="B110" s="12"/>
      <c r="C110" s="12"/>
      <c r="D110" s="12"/>
      <c r="E110" s="12"/>
      <c r="F110" s="12"/>
      <c r="G110" s="12"/>
      <c r="H110" s="12"/>
      <c r="I110" s="12"/>
      <c r="J110" s="12"/>
      <c r="K110" s="12"/>
      <c r="L110" s="12"/>
      <c r="M110" s="12"/>
      <c r="N110" s="12"/>
    </row>
    <row r="111" spans="2:14" ht="12.75">
      <c r="B111" s="12"/>
      <c r="C111" s="12"/>
      <c r="D111" s="12"/>
      <c r="E111" s="12"/>
      <c r="F111" s="12"/>
      <c r="G111" s="12"/>
      <c r="H111" s="12"/>
      <c r="I111" s="12"/>
      <c r="J111" s="12"/>
      <c r="K111" s="12"/>
      <c r="L111" s="12"/>
      <c r="M111" s="12"/>
      <c r="N111" s="12"/>
    </row>
    <row r="112" spans="2:14" ht="12.75">
      <c r="B112" s="12"/>
      <c r="C112" s="12"/>
      <c r="D112" s="12"/>
      <c r="E112" s="12"/>
      <c r="F112" s="12"/>
      <c r="G112" s="12"/>
      <c r="H112" s="12"/>
      <c r="I112" s="12"/>
      <c r="J112" s="12"/>
      <c r="K112" s="12"/>
      <c r="L112" s="12"/>
      <c r="M112" s="12"/>
      <c r="N112" s="12"/>
    </row>
    <row r="113" spans="2:14" ht="12.75">
      <c r="B113" s="12"/>
      <c r="C113" s="12"/>
      <c r="D113" s="12"/>
      <c r="E113" s="12"/>
      <c r="F113" s="12"/>
      <c r="G113" s="12"/>
      <c r="H113" s="12"/>
      <c r="I113" s="12"/>
      <c r="J113" s="12"/>
      <c r="K113" s="12"/>
      <c r="L113" s="12"/>
      <c r="M113" s="12"/>
      <c r="N113" s="12"/>
    </row>
    <row r="114" spans="2:14" ht="12.75">
      <c r="B114" s="12"/>
      <c r="C114" s="12"/>
      <c r="D114" s="12"/>
      <c r="E114" s="12"/>
      <c r="F114" s="12"/>
      <c r="G114" s="12"/>
      <c r="H114" s="12"/>
      <c r="I114" s="12"/>
      <c r="J114" s="12"/>
      <c r="K114" s="12"/>
      <c r="L114" s="12"/>
      <c r="M114" s="12"/>
      <c r="N114" s="12"/>
    </row>
    <row r="115" spans="2:14" ht="12.75">
      <c r="B115" s="12"/>
      <c r="C115" s="12"/>
      <c r="D115" s="12"/>
      <c r="E115" s="12"/>
      <c r="F115" s="12"/>
      <c r="G115" s="12"/>
      <c r="H115" s="12"/>
      <c r="I115" s="12"/>
      <c r="J115" s="12"/>
      <c r="K115" s="12"/>
      <c r="L115" s="12"/>
      <c r="M115" s="12"/>
      <c r="N115" s="12"/>
    </row>
    <row r="116" spans="2:14" ht="12.75">
      <c r="B116" s="12"/>
      <c r="C116" s="12"/>
      <c r="D116" s="12"/>
      <c r="E116" s="12"/>
      <c r="F116" s="12"/>
      <c r="G116" s="12"/>
      <c r="H116" s="12"/>
      <c r="I116" s="12"/>
      <c r="J116" s="12"/>
      <c r="K116" s="12"/>
      <c r="L116" s="12"/>
      <c r="M116" s="12"/>
      <c r="N116" s="12"/>
    </row>
    <row r="117" spans="2:14" ht="12.75">
      <c r="B117" s="12"/>
      <c r="C117" s="12"/>
      <c r="D117" s="12"/>
      <c r="E117" s="12"/>
      <c r="F117" s="12"/>
      <c r="G117" s="12"/>
      <c r="H117" s="12"/>
      <c r="I117" s="12"/>
      <c r="J117" s="12"/>
      <c r="K117" s="12"/>
      <c r="L117" s="12"/>
      <c r="M117" s="12"/>
      <c r="N117" s="12"/>
    </row>
    <row r="118" spans="2:14" ht="12.75">
      <c r="B118" s="12"/>
      <c r="C118" s="12"/>
      <c r="D118" s="12"/>
      <c r="E118" s="12"/>
      <c r="F118" s="12"/>
      <c r="G118" s="12"/>
      <c r="H118" s="12"/>
      <c r="I118" s="12"/>
      <c r="J118" s="12"/>
      <c r="K118" s="12"/>
      <c r="L118" s="12"/>
      <c r="M118" s="12"/>
      <c r="N118" s="12"/>
    </row>
    <row r="119" spans="2:14" ht="12.75">
      <c r="B119" s="12"/>
      <c r="C119" s="12"/>
      <c r="D119" s="12"/>
      <c r="E119" s="12"/>
      <c r="F119" s="12"/>
      <c r="G119" s="12"/>
      <c r="H119" s="12"/>
      <c r="I119" s="12"/>
      <c r="J119" s="12"/>
      <c r="K119" s="12"/>
      <c r="L119" s="12"/>
      <c r="M119" s="12"/>
      <c r="N119" s="12"/>
    </row>
    <row r="120" spans="2:14" ht="12.75">
      <c r="B120" s="12"/>
      <c r="C120" s="12"/>
      <c r="D120" s="12"/>
      <c r="E120" s="12"/>
      <c r="F120" s="12"/>
      <c r="G120" s="12"/>
      <c r="H120" s="12"/>
      <c r="I120" s="12"/>
      <c r="J120" s="12"/>
      <c r="K120" s="12"/>
      <c r="L120" s="12"/>
      <c r="M120" s="12"/>
      <c r="N120" s="12"/>
    </row>
    <row r="121" spans="2:14" ht="12.75">
      <c r="B121" s="12"/>
      <c r="C121" s="12"/>
      <c r="D121" s="12"/>
      <c r="E121" s="12"/>
      <c r="F121" s="12"/>
      <c r="G121" s="12"/>
      <c r="H121" s="12"/>
      <c r="I121" s="12"/>
      <c r="J121" s="12"/>
      <c r="K121" s="12"/>
      <c r="L121" s="12"/>
      <c r="M121" s="12"/>
      <c r="N121" s="12"/>
    </row>
    <row r="122" spans="2:14" ht="12.75">
      <c r="B122" s="12"/>
      <c r="C122" s="12"/>
      <c r="D122" s="12"/>
      <c r="E122" s="12"/>
      <c r="F122" s="12"/>
      <c r="G122" s="12"/>
      <c r="H122" s="12"/>
      <c r="I122" s="12"/>
      <c r="J122" s="12"/>
      <c r="K122" s="12"/>
      <c r="L122" s="12"/>
      <c r="M122" s="12"/>
      <c r="N122" s="12"/>
    </row>
    <row r="123" spans="2:14" ht="12.75">
      <c r="B123" s="12"/>
      <c r="C123" s="12"/>
      <c r="D123" s="12"/>
      <c r="E123" s="12"/>
      <c r="F123" s="12"/>
      <c r="G123" s="12"/>
      <c r="H123" s="12"/>
      <c r="I123" s="12"/>
      <c r="J123" s="12"/>
      <c r="K123" s="12"/>
      <c r="L123" s="12"/>
      <c r="M123" s="12"/>
      <c r="N123" s="12"/>
    </row>
    <row r="124" spans="2:14" ht="12.75">
      <c r="B124" s="12"/>
      <c r="C124" s="12"/>
      <c r="D124" s="12"/>
      <c r="E124" s="12"/>
      <c r="F124" s="12"/>
      <c r="G124" s="12"/>
      <c r="H124" s="12"/>
      <c r="I124" s="12"/>
      <c r="J124" s="12"/>
      <c r="K124" s="12"/>
      <c r="L124" s="12"/>
      <c r="M124" s="12"/>
      <c r="N124" s="12"/>
    </row>
    <row r="125" spans="2:14" ht="12.75">
      <c r="B125" s="12"/>
      <c r="C125" s="12"/>
      <c r="D125" s="12"/>
      <c r="E125" s="12"/>
      <c r="F125" s="12"/>
      <c r="G125" s="12"/>
      <c r="H125" s="12"/>
      <c r="I125" s="12"/>
      <c r="J125" s="12"/>
      <c r="K125" s="12"/>
      <c r="L125" s="12"/>
      <c r="M125" s="12"/>
      <c r="N125" s="12"/>
    </row>
    <row r="126" spans="2:14" ht="12.75">
      <c r="B126" s="12"/>
      <c r="C126" s="12"/>
      <c r="D126" s="12"/>
      <c r="E126" s="12"/>
      <c r="F126" s="12"/>
      <c r="G126" s="12"/>
      <c r="H126" s="12"/>
      <c r="I126" s="12"/>
      <c r="J126" s="12"/>
      <c r="K126" s="12"/>
      <c r="L126" s="12"/>
      <c r="M126" s="12"/>
      <c r="N126" s="12"/>
    </row>
    <row r="127" spans="2:14" ht="12.75">
      <c r="B127" s="12"/>
      <c r="C127" s="12"/>
      <c r="D127" s="12"/>
      <c r="E127" s="12"/>
      <c r="F127" s="12"/>
      <c r="G127" s="12"/>
      <c r="H127" s="12"/>
      <c r="I127" s="12"/>
      <c r="J127" s="12"/>
      <c r="K127" s="12"/>
      <c r="L127" s="12"/>
      <c r="M127" s="12"/>
      <c r="N127" s="12"/>
    </row>
    <row r="128" spans="2:14" ht="12.75">
      <c r="B128" s="12"/>
      <c r="C128" s="12"/>
      <c r="D128" s="12"/>
      <c r="E128" s="12"/>
      <c r="F128" s="12"/>
      <c r="G128" s="12"/>
      <c r="H128" s="12"/>
      <c r="I128" s="12"/>
      <c r="J128" s="12"/>
      <c r="K128" s="12"/>
      <c r="L128" s="12"/>
      <c r="M128" s="12"/>
      <c r="N128" s="12"/>
    </row>
    <row r="129" spans="2:14" ht="12.75">
      <c r="B129" s="12"/>
      <c r="C129" s="12"/>
      <c r="D129" s="12"/>
      <c r="E129" s="12"/>
      <c r="F129" s="12"/>
      <c r="G129" s="12"/>
      <c r="H129" s="12"/>
      <c r="I129" s="12"/>
      <c r="J129" s="12"/>
      <c r="K129" s="12"/>
      <c r="L129" s="12"/>
      <c r="M129" s="12"/>
      <c r="N129" s="12"/>
    </row>
    <row r="130" spans="2:14" ht="12.75">
      <c r="B130" s="12"/>
      <c r="C130" s="12"/>
      <c r="D130" s="12"/>
      <c r="E130" s="12"/>
      <c r="F130" s="12"/>
      <c r="G130" s="12"/>
      <c r="H130" s="12"/>
      <c r="I130" s="12"/>
      <c r="J130" s="12"/>
      <c r="K130" s="12"/>
      <c r="L130" s="12"/>
      <c r="M130" s="12"/>
      <c r="N130" s="12"/>
    </row>
    <row r="131" spans="2:14" ht="12.75">
      <c r="B131" s="12"/>
      <c r="C131" s="12"/>
      <c r="D131" s="12"/>
      <c r="E131" s="12"/>
      <c r="F131" s="12"/>
      <c r="G131" s="12"/>
      <c r="H131" s="12"/>
      <c r="I131" s="12"/>
      <c r="J131" s="12"/>
      <c r="K131" s="12"/>
      <c r="L131" s="12"/>
      <c r="M131" s="12"/>
      <c r="N131" s="12"/>
    </row>
    <row r="132" spans="2:14" ht="12.75">
      <c r="B132" s="12"/>
      <c r="C132" s="12"/>
      <c r="D132" s="12"/>
      <c r="E132" s="12"/>
      <c r="F132" s="12"/>
      <c r="G132" s="12"/>
      <c r="H132" s="12"/>
      <c r="I132" s="12"/>
      <c r="J132" s="12"/>
      <c r="K132" s="12"/>
      <c r="L132" s="12"/>
      <c r="M132" s="12"/>
      <c r="N132" s="12"/>
    </row>
    <row r="133" spans="2:14" ht="12.75">
      <c r="B133" s="12"/>
      <c r="C133" s="12"/>
      <c r="D133" s="12"/>
      <c r="E133" s="12"/>
      <c r="F133" s="12"/>
      <c r="G133" s="12"/>
      <c r="H133" s="12"/>
      <c r="I133" s="12"/>
      <c r="J133" s="12"/>
      <c r="K133" s="12"/>
      <c r="L133" s="12"/>
      <c r="M133" s="12"/>
      <c r="N133" s="12"/>
    </row>
    <row r="134" spans="2:14" ht="12.75">
      <c r="B134" s="12"/>
      <c r="C134" s="12"/>
      <c r="D134" s="12"/>
      <c r="E134" s="12"/>
      <c r="F134" s="12"/>
      <c r="G134" s="12"/>
      <c r="H134" s="12"/>
      <c r="I134" s="12"/>
      <c r="J134" s="12"/>
      <c r="K134" s="12"/>
      <c r="L134" s="12"/>
      <c r="M134" s="12"/>
      <c r="N134" s="12"/>
    </row>
    <row r="135" spans="2:14" ht="12.75">
      <c r="B135" s="12"/>
      <c r="C135" s="12"/>
      <c r="D135" s="12"/>
      <c r="E135" s="12"/>
      <c r="F135" s="12"/>
      <c r="G135" s="12"/>
      <c r="H135" s="12"/>
      <c r="I135" s="12"/>
      <c r="J135" s="12"/>
      <c r="K135" s="12"/>
      <c r="L135" s="12"/>
      <c r="M135" s="12"/>
      <c r="N135" s="12"/>
    </row>
    <row r="136" spans="2:14" ht="12.75">
      <c r="B136" s="12"/>
      <c r="C136" s="12"/>
      <c r="D136" s="12"/>
      <c r="E136" s="12"/>
      <c r="F136" s="12"/>
      <c r="G136" s="12"/>
      <c r="H136" s="12"/>
      <c r="I136" s="12"/>
      <c r="J136" s="12"/>
      <c r="K136" s="12"/>
      <c r="L136" s="12"/>
      <c r="M136" s="12"/>
      <c r="N136" s="12"/>
    </row>
    <row r="137" spans="2:14" ht="12.75">
      <c r="B137" s="12"/>
      <c r="C137" s="12"/>
      <c r="D137" s="12"/>
      <c r="E137" s="12"/>
      <c r="F137" s="12"/>
      <c r="G137" s="12"/>
      <c r="H137" s="12"/>
      <c r="I137" s="12"/>
      <c r="J137" s="12"/>
      <c r="K137" s="12"/>
      <c r="L137" s="12"/>
      <c r="M137" s="12"/>
      <c r="N137" s="12"/>
    </row>
    <row r="138" spans="2:14" ht="12.75">
      <c r="B138" s="12"/>
      <c r="C138" s="12"/>
      <c r="D138" s="12"/>
      <c r="E138" s="12"/>
      <c r="F138" s="12"/>
      <c r="G138" s="12"/>
      <c r="H138" s="12"/>
      <c r="I138" s="12"/>
      <c r="J138" s="12"/>
      <c r="K138" s="12"/>
      <c r="L138" s="12"/>
      <c r="M138" s="12"/>
      <c r="N138" s="12"/>
    </row>
    <row r="139" spans="2:14" ht="12.75">
      <c r="B139" s="12"/>
      <c r="C139" s="12"/>
      <c r="D139" s="12"/>
      <c r="E139" s="12"/>
      <c r="F139" s="12"/>
      <c r="G139" s="12"/>
      <c r="H139" s="12"/>
      <c r="I139" s="12"/>
      <c r="J139" s="12"/>
      <c r="K139" s="12"/>
      <c r="L139" s="12"/>
      <c r="M139" s="12"/>
      <c r="N139" s="12"/>
    </row>
    <row r="140" spans="2:14" ht="12.75">
      <c r="B140" s="12"/>
      <c r="C140" s="12"/>
      <c r="D140" s="12"/>
      <c r="E140" s="12"/>
      <c r="F140" s="12"/>
      <c r="G140" s="12"/>
      <c r="H140" s="12"/>
      <c r="I140" s="12"/>
      <c r="J140" s="12"/>
      <c r="K140" s="12"/>
      <c r="L140" s="12"/>
      <c r="M140" s="12"/>
      <c r="N140" s="12"/>
    </row>
    <row r="141" spans="2:14" ht="12.75">
      <c r="B141" s="12"/>
      <c r="C141" s="12"/>
      <c r="D141" s="12"/>
      <c r="E141" s="12"/>
      <c r="F141" s="12"/>
      <c r="G141" s="12"/>
      <c r="H141" s="12"/>
      <c r="I141" s="12"/>
      <c r="J141" s="12"/>
      <c r="K141" s="12"/>
      <c r="L141" s="12"/>
      <c r="M141" s="12"/>
      <c r="N141" s="12"/>
    </row>
    <row r="142" spans="2:14" ht="12.75">
      <c r="B142" s="12"/>
      <c r="C142" s="12"/>
      <c r="D142" s="12"/>
      <c r="E142" s="12"/>
      <c r="F142" s="12"/>
      <c r="G142" s="12"/>
      <c r="H142" s="12"/>
      <c r="I142" s="12"/>
      <c r="J142" s="12"/>
      <c r="K142" s="12"/>
      <c r="L142" s="12"/>
      <c r="M142" s="12"/>
      <c r="N142" s="12"/>
    </row>
    <row r="143" spans="2:14" ht="12.75">
      <c r="B143" s="12"/>
      <c r="C143" s="12"/>
      <c r="D143" s="12"/>
      <c r="E143" s="12"/>
      <c r="F143" s="12"/>
      <c r="G143" s="12"/>
      <c r="H143" s="12"/>
      <c r="I143" s="12"/>
      <c r="J143" s="12"/>
      <c r="K143" s="12"/>
      <c r="L143" s="12"/>
      <c r="M143" s="12"/>
      <c r="N143" s="12"/>
    </row>
    <row r="144" spans="2:14" ht="12.75">
      <c r="B144" s="12"/>
      <c r="C144" s="12"/>
      <c r="D144" s="12"/>
      <c r="E144" s="12"/>
      <c r="F144" s="12"/>
      <c r="G144" s="12"/>
      <c r="H144" s="12"/>
      <c r="I144" s="12"/>
      <c r="J144" s="12"/>
      <c r="K144" s="12"/>
      <c r="L144" s="12"/>
      <c r="M144" s="12"/>
      <c r="N144" s="12"/>
    </row>
    <row r="145" spans="2:14" ht="12.75">
      <c r="B145" s="12"/>
      <c r="C145" s="12"/>
      <c r="D145" s="12"/>
      <c r="E145" s="12"/>
      <c r="F145" s="12"/>
      <c r="G145" s="12"/>
      <c r="H145" s="12"/>
      <c r="I145" s="12"/>
      <c r="J145" s="12"/>
      <c r="K145" s="12"/>
      <c r="L145" s="12"/>
      <c r="M145" s="12"/>
      <c r="N145" s="12"/>
    </row>
    <row r="146" spans="2:14" ht="12.75">
      <c r="B146" s="12"/>
      <c r="C146" s="12"/>
      <c r="D146" s="12"/>
      <c r="E146" s="12"/>
      <c r="F146" s="12"/>
      <c r="G146" s="12"/>
      <c r="H146" s="12"/>
      <c r="I146" s="12"/>
      <c r="J146" s="12"/>
      <c r="K146" s="12"/>
      <c r="L146" s="12"/>
      <c r="M146" s="12"/>
      <c r="N146" s="12"/>
    </row>
    <row r="147" spans="2:14" ht="12.75">
      <c r="B147" s="12"/>
      <c r="C147" s="12"/>
      <c r="D147" s="12"/>
      <c r="E147" s="12"/>
      <c r="F147" s="12"/>
      <c r="G147" s="12"/>
      <c r="H147" s="12"/>
      <c r="I147" s="12"/>
      <c r="J147" s="12"/>
      <c r="K147" s="12"/>
      <c r="L147" s="12"/>
      <c r="M147" s="12"/>
      <c r="N147" s="12"/>
    </row>
    <row r="148" spans="2:14" ht="12.75">
      <c r="B148" s="12"/>
      <c r="C148" s="12"/>
      <c r="D148" s="12"/>
      <c r="E148" s="12"/>
      <c r="F148" s="12"/>
      <c r="G148" s="12"/>
      <c r="H148" s="12"/>
      <c r="I148" s="12"/>
      <c r="J148" s="12"/>
      <c r="K148" s="12"/>
      <c r="L148" s="12"/>
      <c r="M148" s="12"/>
      <c r="N148" s="12"/>
    </row>
    <row r="149" spans="2:14" ht="12.75">
      <c r="B149" s="12"/>
      <c r="C149" s="12"/>
      <c r="D149" s="12"/>
      <c r="E149" s="12"/>
      <c r="F149" s="12"/>
      <c r="G149" s="12"/>
      <c r="H149" s="12"/>
      <c r="I149" s="12"/>
      <c r="J149" s="12"/>
      <c r="K149" s="12"/>
      <c r="L149" s="12"/>
      <c r="M149" s="12"/>
      <c r="N149" s="12"/>
    </row>
    <row r="150" spans="2:14" ht="12.75">
      <c r="B150" s="12"/>
      <c r="C150" s="12"/>
      <c r="D150" s="12"/>
      <c r="E150" s="12"/>
      <c r="F150" s="12"/>
      <c r="G150" s="12"/>
      <c r="H150" s="12"/>
      <c r="I150" s="12"/>
      <c r="J150" s="12"/>
      <c r="K150" s="12"/>
      <c r="L150" s="12"/>
      <c r="M150" s="12"/>
      <c r="N150" s="12"/>
    </row>
    <row r="151" spans="2:14" ht="12.75">
      <c r="B151" s="12"/>
      <c r="C151" s="12"/>
      <c r="D151" s="12"/>
      <c r="E151" s="12"/>
      <c r="F151" s="12"/>
      <c r="G151" s="12"/>
      <c r="H151" s="12"/>
      <c r="I151" s="12"/>
      <c r="J151" s="12"/>
      <c r="K151" s="12"/>
      <c r="L151" s="12"/>
      <c r="M151" s="12"/>
      <c r="N151" s="12"/>
    </row>
    <row r="152" spans="2:14" ht="12.75">
      <c r="B152" s="12"/>
      <c r="C152" s="12"/>
      <c r="D152" s="12"/>
      <c r="E152" s="12"/>
      <c r="F152" s="12"/>
      <c r="G152" s="12"/>
      <c r="H152" s="12"/>
      <c r="I152" s="12"/>
      <c r="J152" s="12"/>
      <c r="K152" s="12"/>
      <c r="L152" s="12"/>
      <c r="M152" s="12"/>
      <c r="N152" s="12"/>
    </row>
    <row r="153" spans="2:14" ht="12.75">
      <c r="B153" s="12"/>
      <c r="C153" s="12"/>
      <c r="D153" s="12"/>
      <c r="E153" s="12"/>
      <c r="F153" s="12"/>
      <c r="G153" s="12"/>
      <c r="H153" s="12"/>
      <c r="I153" s="12"/>
      <c r="J153" s="12"/>
      <c r="K153" s="12"/>
      <c r="L153" s="12"/>
      <c r="M153" s="12"/>
      <c r="N153" s="12"/>
    </row>
    <row r="154" spans="2:14" ht="12.75">
      <c r="B154" s="12"/>
      <c r="C154" s="12"/>
      <c r="D154" s="12"/>
      <c r="E154" s="12"/>
      <c r="F154" s="12"/>
      <c r="G154" s="12"/>
      <c r="H154" s="12"/>
      <c r="I154" s="12"/>
      <c r="J154" s="12"/>
      <c r="K154" s="12"/>
      <c r="L154" s="12"/>
      <c r="M154" s="12"/>
      <c r="N154" s="12"/>
    </row>
    <row r="155" spans="2:14" ht="12.75">
      <c r="B155" s="12"/>
      <c r="C155" s="12"/>
      <c r="D155" s="12"/>
      <c r="E155" s="12"/>
      <c r="F155" s="12"/>
      <c r="G155" s="12"/>
      <c r="H155" s="12"/>
      <c r="I155" s="12"/>
      <c r="J155" s="12"/>
      <c r="K155" s="12"/>
      <c r="L155" s="12"/>
      <c r="M155" s="12"/>
      <c r="N155" s="12"/>
    </row>
    <row r="156" spans="2:14" ht="12.75">
      <c r="B156" s="12"/>
      <c r="C156" s="12"/>
      <c r="D156" s="12"/>
      <c r="E156" s="12"/>
      <c r="F156" s="12"/>
      <c r="G156" s="12"/>
      <c r="H156" s="12"/>
      <c r="I156" s="12"/>
      <c r="J156" s="12"/>
      <c r="K156" s="12"/>
      <c r="L156" s="12"/>
      <c r="M156" s="12"/>
      <c r="N156" s="12"/>
    </row>
    <row r="157" spans="2:14" ht="12.75">
      <c r="B157" s="12"/>
      <c r="C157" s="12"/>
      <c r="D157" s="12"/>
      <c r="E157" s="12"/>
      <c r="F157" s="12"/>
      <c r="G157" s="12"/>
      <c r="H157" s="12"/>
      <c r="I157" s="12"/>
      <c r="J157" s="12"/>
      <c r="K157" s="12"/>
      <c r="L157" s="12"/>
      <c r="M157" s="12"/>
      <c r="N157" s="12"/>
    </row>
    <row r="158" spans="2:14" ht="12.75">
      <c r="B158" s="12"/>
      <c r="C158" s="12"/>
      <c r="D158" s="12"/>
      <c r="E158" s="12"/>
      <c r="F158" s="12"/>
      <c r="G158" s="12"/>
      <c r="H158" s="12"/>
      <c r="I158" s="12"/>
      <c r="J158" s="12"/>
      <c r="K158" s="12"/>
      <c r="L158" s="12"/>
      <c r="M158" s="12"/>
      <c r="N158" s="12"/>
    </row>
    <row r="159" spans="2:14" ht="12.75">
      <c r="B159" s="12"/>
      <c r="C159" s="12"/>
      <c r="D159" s="12"/>
      <c r="E159" s="12"/>
      <c r="F159" s="12"/>
      <c r="G159" s="12"/>
      <c r="H159" s="12"/>
      <c r="I159" s="12"/>
      <c r="J159" s="12"/>
      <c r="K159" s="12"/>
      <c r="L159" s="12"/>
      <c r="M159" s="12"/>
      <c r="N159" s="12"/>
    </row>
    <row r="160" spans="2:14" ht="12.75">
      <c r="B160" s="12"/>
      <c r="C160" s="12"/>
      <c r="D160" s="12"/>
      <c r="E160" s="12"/>
      <c r="F160" s="12"/>
      <c r="G160" s="12"/>
      <c r="H160" s="12"/>
      <c r="I160" s="12"/>
      <c r="J160" s="12"/>
      <c r="K160" s="12"/>
      <c r="L160" s="12"/>
      <c r="M160" s="12"/>
      <c r="N160" s="12"/>
    </row>
    <row r="161" spans="2:14" ht="12.75">
      <c r="B161" s="12"/>
      <c r="C161" s="12"/>
      <c r="D161" s="12"/>
      <c r="E161" s="12"/>
      <c r="F161" s="12"/>
      <c r="G161" s="12"/>
      <c r="H161" s="12"/>
      <c r="I161" s="12"/>
      <c r="J161" s="12"/>
      <c r="K161" s="12"/>
      <c r="L161" s="12"/>
      <c r="M161" s="12"/>
      <c r="N161" s="12"/>
    </row>
    <row r="162" spans="2:14" ht="12.75">
      <c r="B162" s="12"/>
      <c r="C162" s="12"/>
      <c r="D162" s="12"/>
      <c r="E162" s="12"/>
      <c r="F162" s="12"/>
      <c r="G162" s="12"/>
      <c r="H162" s="12"/>
      <c r="I162" s="12"/>
      <c r="J162" s="12"/>
      <c r="K162" s="12"/>
      <c r="L162" s="12"/>
      <c r="M162" s="12"/>
      <c r="N162" s="12"/>
    </row>
    <row r="163" spans="2:14" ht="12.75">
      <c r="B163" s="12"/>
      <c r="C163" s="12"/>
      <c r="D163" s="12"/>
      <c r="E163" s="12"/>
      <c r="F163" s="12"/>
      <c r="G163" s="12"/>
      <c r="H163" s="12"/>
      <c r="I163" s="12"/>
      <c r="J163" s="12"/>
      <c r="K163" s="12"/>
      <c r="L163" s="12"/>
      <c r="M163" s="12"/>
      <c r="N163" s="12"/>
    </row>
    <row r="164" spans="2:14" ht="12.75">
      <c r="B164" s="12"/>
      <c r="C164" s="12"/>
      <c r="D164" s="12"/>
      <c r="E164" s="12"/>
      <c r="F164" s="12"/>
      <c r="G164" s="12"/>
      <c r="H164" s="12"/>
      <c r="I164" s="12"/>
      <c r="J164" s="12"/>
      <c r="K164" s="12"/>
      <c r="L164" s="12"/>
      <c r="M164" s="12"/>
      <c r="N164" s="12"/>
    </row>
    <row r="165" spans="2:14" ht="12.75">
      <c r="B165" s="12"/>
      <c r="C165" s="12"/>
      <c r="D165" s="12"/>
      <c r="E165" s="12"/>
      <c r="F165" s="12"/>
      <c r="G165" s="12"/>
      <c r="H165" s="12"/>
      <c r="I165" s="12"/>
      <c r="J165" s="12"/>
      <c r="K165" s="12"/>
      <c r="L165" s="12"/>
      <c r="M165" s="12"/>
      <c r="N165" s="12"/>
    </row>
    <row r="166" spans="2:14" ht="12.75">
      <c r="B166" s="12"/>
      <c r="C166" s="12"/>
      <c r="D166" s="12"/>
      <c r="E166" s="12"/>
      <c r="F166" s="12"/>
      <c r="G166" s="12"/>
      <c r="H166" s="12"/>
      <c r="I166" s="12"/>
      <c r="J166" s="12"/>
      <c r="K166" s="12"/>
      <c r="L166" s="12"/>
      <c r="M166" s="12"/>
      <c r="N166" s="12"/>
    </row>
    <row r="167" spans="2:14" ht="12.75">
      <c r="B167" s="12"/>
      <c r="C167" s="12"/>
      <c r="D167" s="12"/>
      <c r="E167" s="12"/>
      <c r="F167" s="12"/>
      <c r="G167" s="12"/>
      <c r="H167" s="12"/>
      <c r="I167" s="12"/>
      <c r="J167" s="12"/>
      <c r="K167" s="12"/>
      <c r="L167" s="12"/>
      <c r="M167" s="12"/>
      <c r="N167" s="12"/>
    </row>
    <row r="168" spans="2:14" ht="12.75">
      <c r="B168" s="12"/>
      <c r="C168" s="12"/>
      <c r="D168" s="12"/>
      <c r="E168" s="12"/>
      <c r="F168" s="12"/>
      <c r="G168" s="12"/>
      <c r="H168" s="12"/>
      <c r="I168" s="12"/>
      <c r="J168" s="12"/>
      <c r="K168" s="12"/>
      <c r="L168" s="12"/>
      <c r="M168" s="12"/>
      <c r="N168" s="12"/>
    </row>
    <row r="169" spans="2:14" ht="12.75">
      <c r="B169" s="12"/>
      <c r="C169" s="12"/>
      <c r="D169" s="12"/>
      <c r="E169" s="12"/>
      <c r="F169" s="12"/>
      <c r="G169" s="12"/>
      <c r="H169" s="12"/>
      <c r="I169" s="12"/>
      <c r="J169" s="12"/>
      <c r="K169" s="12"/>
      <c r="L169" s="12"/>
      <c r="M169" s="12"/>
      <c r="N169" s="12"/>
    </row>
    <row r="170" spans="2:14" ht="12.75">
      <c r="B170" s="12"/>
      <c r="C170" s="12"/>
      <c r="D170" s="12"/>
      <c r="E170" s="12"/>
      <c r="F170" s="12"/>
      <c r="G170" s="12"/>
      <c r="H170" s="12"/>
      <c r="I170" s="12"/>
      <c r="J170" s="12"/>
      <c r="K170" s="12"/>
      <c r="L170" s="12"/>
      <c r="M170" s="12"/>
      <c r="N170" s="12"/>
    </row>
    <row r="171" spans="2:14" ht="12.75">
      <c r="B171" s="12"/>
      <c r="C171" s="12"/>
      <c r="D171" s="12"/>
      <c r="E171" s="12"/>
      <c r="F171" s="12"/>
      <c r="G171" s="12"/>
      <c r="H171" s="12"/>
      <c r="I171" s="12"/>
      <c r="J171" s="12"/>
      <c r="K171" s="12"/>
      <c r="L171" s="12"/>
      <c r="M171" s="12"/>
      <c r="N171" s="12"/>
    </row>
    <row r="172" spans="2:14" ht="12.75">
      <c r="B172" s="12"/>
      <c r="C172" s="12"/>
      <c r="D172" s="12"/>
      <c r="E172" s="12"/>
      <c r="F172" s="12"/>
      <c r="G172" s="12"/>
      <c r="H172" s="12"/>
      <c r="I172" s="12"/>
      <c r="J172" s="12"/>
      <c r="K172" s="12"/>
      <c r="L172" s="12"/>
      <c r="M172" s="12"/>
      <c r="N172" s="12"/>
    </row>
    <row r="173" spans="2:14" ht="12.75">
      <c r="B173" s="12"/>
      <c r="C173" s="12"/>
      <c r="D173" s="12"/>
      <c r="E173" s="12"/>
      <c r="F173" s="12"/>
      <c r="G173" s="12"/>
      <c r="H173" s="12"/>
      <c r="I173" s="12"/>
      <c r="J173" s="12"/>
      <c r="K173" s="12"/>
      <c r="L173" s="12"/>
      <c r="M173" s="12"/>
      <c r="N173" s="12"/>
    </row>
    <row r="174" spans="2:14" ht="12.75">
      <c r="B174" s="12"/>
      <c r="C174" s="12"/>
      <c r="D174" s="12"/>
      <c r="E174" s="12"/>
      <c r="F174" s="12"/>
      <c r="G174" s="12"/>
      <c r="H174" s="12"/>
      <c r="I174" s="12"/>
      <c r="J174" s="12"/>
      <c r="K174" s="12"/>
      <c r="L174" s="12"/>
      <c r="M174" s="12"/>
      <c r="N174" s="12"/>
    </row>
    <row r="175" spans="2:14" ht="12.75">
      <c r="B175" s="12"/>
      <c r="C175" s="12"/>
      <c r="D175" s="12"/>
      <c r="E175" s="12"/>
      <c r="F175" s="12"/>
      <c r="G175" s="12"/>
      <c r="H175" s="12"/>
      <c r="I175" s="12"/>
      <c r="J175" s="12"/>
      <c r="K175" s="12"/>
      <c r="L175" s="12"/>
      <c r="M175" s="12"/>
      <c r="N175" s="12"/>
    </row>
    <row r="176" spans="2:14" ht="12.75">
      <c r="B176" s="12"/>
      <c r="C176" s="12"/>
      <c r="D176" s="12"/>
      <c r="E176" s="12"/>
      <c r="F176" s="12"/>
      <c r="G176" s="12"/>
      <c r="H176" s="12"/>
      <c r="I176" s="12"/>
      <c r="J176" s="12"/>
      <c r="K176" s="12"/>
      <c r="L176" s="12"/>
      <c r="M176" s="12"/>
      <c r="N176" s="12"/>
    </row>
    <row r="177" spans="2:14" ht="12.75">
      <c r="B177" s="12"/>
      <c r="C177" s="12"/>
      <c r="D177" s="12"/>
      <c r="E177" s="12"/>
      <c r="F177" s="12"/>
      <c r="G177" s="12"/>
      <c r="H177" s="12"/>
      <c r="I177" s="12"/>
      <c r="J177" s="12"/>
      <c r="K177" s="12"/>
      <c r="L177" s="12"/>
      <c r="M177" s="12"/>
      <c r="N177" s="12"/>
    </row>
    <row r="178" spans="2:14" ht="12.75">
      <c r="B178" s="12"/>
      <c r="C178" s="12"/>
      <c r="D178" s="12"/>
      <c r="E178" s="12"/>
      <c r="F178" s="12"/>
      <c r="G178" s="12"/>
      <c r="H178" s="12"/>
      <c r="I178" s="12"/>
      <c r="J178" s="12"/>
      <c r="K178" s="12"/>
      <c r="L178" s="12"/>
      <c r="M178" s="12"/>
      <c r="N178" s="12"/>
    </row>
    <row r="179" spans="2:14" ht="12.75">
      <c r="B179" s="12"/>
      <c r="C179" s="12"/>
      <c r="D179" s="12"/>
      <c r="E179" s="12"/>
      <c r="F179" s="12"/>
      <c r="G179" s="12"/>
      <c r="H179" s="12"/>
      <c r="I179" s="12"/>
      <c r="J179" s="12"/>
      <c r="K179" s="12"/>
      <c r="L179" s="12"/>
      <c r="M179" s="12"/>
      <c r="N179" s="12"/>
    </row>
    <row r="180" spans="2:14" ht="12.75">
      <c r="B180" s="12"/>
      <c r="C180" s="12"/>
      <c r="D180" s="12"/>
      <c r="E180" s="12"/>
      <c r="F180" s="12"/>
      <c r="G180" s="12"/>
      <c r="H180" s="12"/>
      <c r="I180" s="12"/>
      <c r="J180" s="12"/>
      <c r="K180" s="12"/>
      <c r="L180" s="12"/>
      <c r="M180" s="12"/>
      <c r="N180" s="12"/>
    </row>
    <row r="181" spans="2:14" ht="12.75">
      <c r="B181" s="12"/>
      <c r="C181" s="12"/>
      <c r="D181" s="12"/>
      <c r="E181" s="12"/>
      <c r="F181" s="12"/>
      <c r="G181" s="12"/>
      <c r="H181" s="12"/>
      <c r="I181" s="12"/>
      <c r="J181" s="12"/>
      <c r="K181" s="12"/>
      <c r="L181" s="12"/>
      <c r="M181" s="12"/>
      <c r="N181" s="12"/>
    </row>
    <row r="182" spans="2:14" ht="12.75">
      <c r="B182" s="12"/>
      <c r="C182" s="12"/>
      <c r="D182" s="12"/>
      <c r="E182" s="12"/>
      <c r="F182" s="12"/>
      <c r="G182" s="12"/>
      <c r="H182" s="12"/>
      <c r="I182" s="12"/>
      <c r="J182" s="12"/>
      <c r="K182" s="12"/>
      <c r="L182" s="12"/>
      <c r="M182" s="12"/>
      <c r="N182" s="12"/>
    </row>
    <row r="183" spans="2:14" ht="12.75">
      <c r="B183" s="12"/>
      <c r="C183" s="12"/>
      <c r="D183" s="12"/>
      <c r="E183" s="12"/>
      <c r="F183" s="12"/>
      <c r="G183" s="12"/>
      <c r="H183" s="12"/>
      <c r="I183" s="12"/>
      <c r="J183" s="12"/>
      <c r="K183" s="12"/>
      <c r="L183" s="12"/>
      <c r="M183" s="12"/>
      <c r="N183" s="12"/>
    </row>
    <row r="184" spans="2:14" ht="12.75">
      <c r="B184" s="12"/>
      <c r="C184" s="12"/>
      <c r="D184" s="12"/>
      <c r="E184" s="12"/>
      <c r="F184" s="12"/>
      <c r="G184" s="12"/>
      <c r="H184" s="12"/>
      <c r="I184" s="12"/>
      <c r="J184" s="12"/>
      <c r="K184" s="12"/>
      <c r="L184" s="12"/>
      <c r="M184" s="12"/>
      <c r="N184" s="12"/>
    </row>
    <row r="185" spans="2:14" ht="12.75">
      <c r="B185" s="12"/>
      <c r="C185" s="12"/>
      <c r="D185" s="12"/>
      <c r="E185" s="12"/>
      <c r="F185" s="12"/>
      <c r="G185" s="12"/>
      <c r="H185" s="12"/>
      <c r="I185" s="12"/>
      <c r="J185" s="12"/>
      <c r="K185" s="12"/>
      <c r="L185" s="12"/>
      <c r="M185" s="12"/>
      <c r="N185" s="12"/>
    </row>
    <row r="186" spans="2:14" ht="12.75">
      <c r="B186" s="12"/>
      <c r="C186" s="12"/>
      <c r="D186" s="12"/>
      <c r="E186" s="12"/>
      <c r="F186" s="12"/>
      <c r="G186" s="12"/>
      <c r="H186" s="12"/>
      <c r="I186" s="12"/>
      <c r="J186" s="12"/>
      <c r="K186" s="12"/>
      <c r="L186" s="12"/>
      <c r="M186" s="12"/>
      <c r="N186" s="12"/>
    </row>
    <row r="187" spans="2:14" ht="12.75">
      <c r="B187" s="12"/>
      <c r="C187" s="12"/>
      <c r="D187" s="12"/>
      <c r="E187" s="12"/>
      <c r="F187" s="12"/>
      <c r="G187" s="12"/>
      <c r="H187" s="12"/>
      <c r="I187" s="12"/>
      <c r="J187" s="12"/>
      <c r="K187" s="12"/>
      <c r="L187" s="12"/>
      <c r="M187" s="12"/>
      <c r="N187" s="12"/>
    </row>
    <row r="188" spans="2:14" ht="12.75">
      <c r="B188" s="12"/>
      <c r="C188" s="12"/>
      <c r="D188" s="12"/>
      <c r="E188" s="12"/>
      <c r="F188" s="12"/>
      <c r="G188" s="12"/>
      <c r="H188" s="12"/>
      <c r="I188" s="12"/>
      <c r="J188" s="12"/>
      <c r="K188" s="12"/>
      <c r="L188" s="12"/>
      <c r="M188" s="12"/>
      <c r="N188" s="12"/>
    </row>
    <row r="189" spans="2:14" ht="12.75">
      <c r="B189" s="12"/>
      <c r="C189" s="12"/>
      <c r="D189" s="12"/>
      <c r="E189" s="12"/>
      <c r="F189" s="12"/>
      <c r="G189" s="12"/>
      <c r="H189" s="12"/>
      <c r="I189" s="12"/>
      <c r="J189" s="12"/>
      <c r="K189" s="12"/>
      <c r="L189" s="12"/>
      <c r="M189" s="12"/>
      <c r="N189" s="12"/>
    </row>
    <row r="190" spans="2:14" ht="12.75">
      <c r="B190" s="12"/>
      <c r="C190" s="12"/>
      <c r="D190" s="12"/>
      <c r="E190" s="12"/>
      <c r="F190" s="12"/>
      <c r="G190" s="12"/>
      <c r="H190" s="12"/>
      <c r="I190" s="12"/>
      <c r="J190" s="12"/>
      <c r="K190" s="12"/>
      <c r="L190" s="12"/>
      <c r="M190" s="12"/>
      <c r="N190" s="12"/>
    </row>
    <row r="191" spans="2:14" ht="12.75">
      <c r="B191" s="12"/>
      <c r="C191" s="12"/>
      <c r="D191" s="12"/>
      <c r="E191" s="12"/>
      <c r="F191" s="12"/>
      <c r="G191" s="12"/>
      <c r="H191" s="12"/>
      <c r="I191" s="12"/>
      <c r="J191" s="12"/>
      <c r="K191" s="12"/>
      <c r="L191" s="12"/>
      <c r="M191" s="12"/>
      <c r="N191" s="12"/>
    </row>
    <row r="192" spans="2:14" ht="12.75">
      <c r="B192" s="12"/>
      <c r="C192" s="12"/>
      <c r="D192" s="12"/>
      <c r="E192" s="12"/>
      <c r="F192" s="12"/>
      <c r="G192" s="12"/>
      <c r="H192" s="12"/>
      <c r="I192" s="12"/>
      <c r="J192" s="12"/>
      <c r="K192" s="12"/>
      <c r="L192" s="12"/>
      <c r="M192" s="12"/>
      <c r="N192" s="12"/>
    </row>
    <row r="193" spans="2:14" ht="12.75">
      <c r="B193" s="12"/>
      <c r="C193" s="12"/>
      <c r="D193" s="12"/>
      <c r="E193" s="12"/>
      <c r="F193" s="12"/>
      <c r="G193" s="12"/>
      <c r="H193" s="12"/>
      <c r="I193" s="12"/>
      <c r="J193" s="12"/>
      <c r="K193" s="12"/>
      <c r="L193" s="12"/>
      <c r="M193" s="12"/>
      <c r="N193" s="12"/>
    </row>
    <row r="194" spans="2:14" ht="12.75">
      <c r="B194" s="12"/>
      <c r="C194" s="12"/>
      <c r="D194" s="12"/>
      <c r="E194" s="12"/>
      <c r="F194" s="12"/>
      <c r="G194" s="12"/>
      <c r="H194" s="12"/>
      <c r="I194" s="12"/>
      <c r="J194" s="12"/>
      <c r="K194" s="12"/>
      <c r="L194" s="12"/>
      <c r="M194" s="12"/>
      <c r="N194" s="12"/>
    </row>
    <row r="195" spans="2:14" ht="12.75">
      <c r="B195" s="12"/>
      <c r="C195" s="12"/>
      <c r="D195" s="12"/>
      <c r="E195" s="12"/>
      <c r="F195" s="12"/>
      <c r="G195" s="12"/>
      <c r="H195" s="12"/>
      <c r="I195" s="12"/>
      <c r="J195" s="12"/>
      <c r="K195" s="12"/>
      <c r="L195" s="12"/>
      <c r="M195" s="12"/>
      <c r="N195" s="12"/>
    </row>
    <row r="196" spans="2:14" ht="12.75">
      <c r="B196" s="12"/>
      <c r="C196" s="12"/>
      <c r="D196" s="12"/>
      <c r="E196" s="12"/>
      <c r="F196" s="12"/>
      <c r="G196" s="12"/>
      <c r="H196" s="12"/>
      <c r="I196" s="12"/>
      <c r="J196" s="12"/>
      <c r="K196" s="12"/>
      <c r="L196" s="12"/>
      <c r="M196" s="12"/>
      <c r="N196" s="12"/>
    </row>
    <row r="197" spans="2:14" ht="12.75">
      <c r="B197" s="12"/>
      <c r="C197" s="12"/>
      <c r="D197" s="12"/>
      <c r="E197" s="12"/>
      <c r="F197" s="12"/>
      <c r="G197" s="12"/>
      <c r="H197" s="12"/>
      <c r="I197" s="12"/>
      <c r="J197" s="12"/>
      <c r="K197" s="12"/>
      <c r="L197" s="12"/>
      <c r="M197" s="12"/>
      <c r="N197" s="12"/>
    </row>
    <row r="198" spans="2:14" ht="12.75">
      <c r="B198" s="12"/>
      <c r="C198" s="12"/>
      <c r="D198" s="12"/>
      <c r="E198" s="12"/>
      <c r="F198" s="12"/>
      <c r="G198" s="12"/>
      <c r="H198" s="12"/>
      <c r="I198" s="12"/>
      <c r="J198" s="12"/>
      <c r="K198" s="12"/>
      <c r="L198" s="12"/>
      <c r="M198" s="12"/>
      <c r="N198" s="12"/>
    </row>
    <row r="199" spans="2:14" ht="12.75">
      <c r="B199" s="12"/>
      <c r="C199" s="12"/>
      <c r="D199" s="12"/>
      <c r="E199" s="12"/>
      <c r="F199" s="12"/>
      <c r="G199" s="12"/>
      <c r="H199" s="12"/>
      <c r="I199" s="12"/>
      <c r="J199" s="12"/>
      <c r="K199" s="12"/>
      <c r="L199" s="12"/>
      <c r="M199" s="12"/>
      <c r="N199" s="12"/>
    </row>
    <row r="200" spans="2:14" ht="12.75">
      <c r="B200" s="12"/>
      <c r="C200" s="12"/>
      <c r="D200" s="12"/>
      <c r="E200" s="12"/>
      <c r="F200" s="12"/>
      <c r="G200" s="12"/>
      <c r="H200" s="12"/>
      <c r="I200" s="12"/>
      <c r="J200" s="12"/>
      <c r="K200" s="12"/>
      <c r="L200" s="12"/>
      <c r="M200" s="12"/>
      <c r="N200" s="12"/>
    </row>
    <row r="201" spans="2:14" ht="12.75">
      <c r="B201" s="12"/>
      <c r="C201" s="12"/>
      <c r="D201" s="12"/>
      <c r="E201" s="12"/>
      <c r="F201" s="12"/>
      <c r="G201" s="12"/>
      <c r="H201" s="12"/>
      <c r="I201" s="12"/>
      <c r="J201" s="12"/>
      <c r="K201" s="12"/>
      <c r="L201" s="12"/>
      <c r="M201" s="12"/>
      <c r="N201" s="12"/>
    </row>
    <row r="202" spans="2:14" ht="12.75">
      <c r="B202" s="12"/>
      <c r="C202" s="12"/>
      <c r="D202" s="12"/>
      <c r="E202" s="12"/>
      <c r="F202" s="12"/>
      <c r="G202" s="12"/>
      <c r="H202" s="12"/>
      <c r="I202" s="12"/>
      <c r="J202" s="12"/>
      <c r="K202" s="12"/>
      <c r="L202" s="12"/>
      <c r="M202" s="12"/>
      <c r="N202" s="12"/>
    </row>
    <row r="203" spans="2:14" ht="12.75">
      <c r="B203" s="12"/>
      <c r="C203" s="12"/>
      <c r="D203" s="12"/>
      <c r="E203" s="12"/>
      <c r="F203" s="12"/>
      <c r="G203" s="12"/>
      <c r="H203" s="12"/>
      <c r="I203" s="12"/>
      <c r="J203" s="12"/>
      <c r="K203" s="12"/>
      <c r="L203" s="12"/>
      <c r="M203" s="12"/>
      <c r="N203" s="12"/>
    </row>
    <row r="204" spans="2:14" ht="12.75">
      <c r="B204" s="12"/>
      <c r="C204" s="12"/>
      <c r="D204" s="12"/>
      <c r="E204" s="12"/>
      <c r="F204" s="12"/>
      <c r="G204" s="12"/>
      <c r="H204" s="12"/>
      <c r="I204" s="12"/>
      <c r="J204" s="12"/>
      <c r="K204" s="12"/>
      <c r="L204" s="12"/>
      <c r="M204" s="12"/>
      <c r="N204" s="12"/>
    </row>
    <row r="205" spans="2:14" ht="12.75">
      <c r="B205" s="12"/>
      <c r="C205" s="12"/>
      <c r="D205" s="12"/>
      <c r="E205" s="12"/>
      <c r="F205" s="12"/>
      <c r="G205" s="12"/>
      <c r="H205" s="12"/>
      <c r="I205" s="12"/>
      <c r="J205" s="12"/>
      <c r="K205" s="12"/>
      <c r="L205" s="12"/>
      <c r="M205" s="12"/>
      <c r="N205" s="12"/>
    </row>
    <row r="206" spans="2:14" ht="12.75">
      <c r="B206" s="12"/>
      <c r="C206" s="12"/>
      <c r="D206" s="12"/>
      <c r="E206" s="12"/>
      <c r="F206" s="12"/>
      <c r="G206" s="12"/>
      <c r="H206" s="12"/>
      <c r="I206" s="12"/>
      <c r="J206" s="12"/>
      <c r="K206" s="12"/>
      <c r="L206" s="12"/>
      <c r="M206" s="12"/>
      <c r="N206" s="12"/>
    </row>
    <row r="207" spans="2:14" ht="12.75">
      <c r="B207" s="12"/>
      <c r="C207" s="12"/>
      <c r="D207" s="12"/>
      <c r="E207" s="12"/>
      <c r="F207" s="12"/>
      <c r="G207" s="12"/>
      <c r="H207" s="12"/>
      <c r="I207" s="12"/>
      <c r="J207" s="12"/>
      <c r="K207" s="12"/>
      <c r="L207" s="12"/>
      <c r="M207" s="12"/>
      <c r="N207" s="12"/>
    </row>
    <row r="208" spans="2:14" ht="12.75">
      <c r="B208" s="12"/>
      <c r="C208" s="12"/>
      <c r="D208" s="12"/>
      <c r="E208" s="12"/>
      <c r="F208" s="12"/>
      <c r="G208" s="12"/>
      <c r="H208" s="12"/>
      <c r="I208" s="12"/>
      <c r="J208" s="12"/>
      <c r="K208" s="12"/>
      <c r="L208" s="12"/>
      <c r="M208" s="12"/>
      <c r="N208" s="12"/>
    </row>
    <row r="209" spans="13:14" ht="12.75">
      <c r="M209" s="12"/>
      <c r="N209" s="12"/>
    </row>
    <row r="210" spans="13:14" ht="12.75">
      <c r="M210" s="12"/>
      <c r="N210" s="12"/>
    </row>
    <row r="211" spans="13:14" ht="12.75">
      <c r="M211" s="12"/>
      <c r="N211" s="12"/>
    </row>
    <row r="212" spans="13:14" ht="12.75">
      <c r="M212" s="12"/>
      <c r="N212" s="12"/>
    </row>
    <row r="213" spans="13:14" ht="12.75">
      <c r="M213" s="12"/>
      <c r="N213" s="12"/>
    </row>
    <row r="214" spans="13:14" ht="12.75">
      <c r="M214" s="12"/>
      <c r="N214" s="12"/>
    </row>
    <row r="215" spans="13:14" ht="12.75">
      <c r="M215" s="12"/>
      <c r="N215" s="12"/>
    </row>
    <row r="216" spans="13:14" ht="12.75">
      <c r="M216" s="12"/>
      <c r="N216" s="12"/>
    </row>
    <row r="217" spans="13:14" ht="12.75">
      <c r="M217" s="12"/>
      <c r="N217" s="12"/>
    </row>
    <row r="218" spans="13:14" ht="12.75">
      <c r="M218" s="12"/>
      <c r="N218" s="12"/>
    </row>
    <row r="219" spans="13:14" ht="12.75">
      <c r="M219" s="12"/>
      <c r="N219" s="12"/>
    </row>
    <row r="220" spans="13:14" ht="12.75">
      <c r="M220" s="12"/>
      <c r="N220" s="12"/>
    </row>
  </sheetData>
  <mergeCells count="6">
    <mergeCell ref="A3:L3"/>
    <mergeCell ref="B5:B6"/>
    <mergeCell ref="C5:E5"/>
    <mergeCell ref="G5:H5"/>
    <mergeCell ref="J5:K5"/>
    <mergeCell ref="L5:L6"/>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scale="97" r:id="rId1"/>
</worksheet>
</file>

<file path=xl/worksheets/sheet30.xml><?xml version="1.0" encoding="utf-8"?>
<worksheet xmlns="http://schemas.openxmlformats.org/spreadsheetml/2006/main" xmlns:r="http://schemas.openxmlformats.org/officeDocument/2006/relationships">
  <sheetPr>
    <pageSetUpPr fitToPage="1"/>
  </sheetPr>
  <dimension ref="A2:P222"/>
  <sheetViews>
    <sheetView workbookViewId="0" topLeftCell="A1">
      <pane xSplit="1" ySplit="7" topLeftCell="B8" activePane="bottomRight" state="frozen"/>
      <selection pane="topLeft" activeCell="A1" sqref="A1"/>
      <selection pane="topRight" activeCell="B1" sqref="B1"/>
      <selection pane="bottomLeft" activeCell="A9" sqref="A9"/>
      <selection pane="bottomRight" activeCell="A4" sqref="A4:N18"/>
    </sheetView>
  </sheetViews>
  <sheetFormatPr defaultColWidth="11.421875" defaultRowHeight="12.75"/>
  <cols>
    <col min="1" max="1" width="10.7109375" style="1" customWidth="1"/>
    <col min="2" max="2" width="12.7109375" style="1" customWidth="1"/>
    <col min="3" max="4" width="6.421875" style="1" customWidth="1"/>
    <col min="5" max="5" width="12.7109375" style="1" customWidth="1"/>
    <col min="6" max="11" width="6.421875" style="1" customWidth="1"/>
    <col min="12" max="14" width="11.7109375" style="1" customWidth="1"/>
    <col min="15" max="24" width="7.7109375" style="1" customWidth="1"/>
    <col min="25" max="16384" width="11.421875" style="1" customWidth="1"/>
  </cols>
  <sheetData>
    <row r="2" spans="2:14" ht="12.75">
      <c r="B2" s="2"/>
      <c r="C2" s="2"/>
      <c r="D2" s="2"/>
      <c r="E2" s="2"/>
      <c r="F2" s="2"/>
      <c r="G2" s="2"/>
      <c r="H2" s="2"/>
      <c r="I2" s="2"/>
      <c r="J2" s="2"/>
      <c r="K2" s="2"/>
      <c r="L2" s="2"/>
      <c r="M2" s="2"/>
      <c r="N2" s="2"/>
    </row>
    <row r="3" ht="13.5" thickBot="1"/>
    <row r="4" spans="1:14" ht="19.5" customHeight="1" thickTop="1">
      <c r="A4" s="628" t="s">
        <v>13</v>
      </c>
      <c r="B4" s="629"/>
      <c r="C4" s="629"/>
      <c r="D4" s="629"/>
      <c r="E4" s="629"/>
      <c r="F4" s="629"/>
      <c r="G4" s="629"/>
      <c r="H4" s="629"/>
      <c r="I4" s="629"/>
      <c r="J4" s="629"/>
      <c r="K4" s="629"/>
      <c r="L4" s="629"/>
      <c r="M4" s="629"/>
      <c r="N4" s="630"/>
    </row>
    <row r="5" spans="1:14" ht="19.5" customHeight="1" thickBot="1">
      <c r="A5" s="29"/>
      <c r="B5" s="30"/>
      <c r="C5" s="30"/>
      <c r="D5" s="30"/>
      <c r="E5" s="30"/>
      <c r="F5" s="30"/>
      <c r="G5" s="30"/>
      <c r="H5" s="30"/>
      <c r="I5" s="30"/>
      <c r="J5" s="30"/>
      <c r="K5" s="30"/>
      <c r="L5" s="30"/>
      <c r="M5" s="30"/>
      <c r="N5" s="32"/>
    </row>
    <row r="6" spans="1:14" ht="24.75" customHeight="1" thickTop="1">
      <c r="A6" s="3"/>
      <c r="B6" s="691" t="s">
        <v>133</v>
      </c>
      <c r="C6" s="692" t="s">
        <v>227</v>
      </c>
      <c r="D6" s="684"/>
      <c r="E6" s="691" t="s">
        <v>132</v>
      </c>
      <c r="F6" s="692" t="s">
        <v>234</v>
      </c>
      <c r="G6" s="684"/>
      <c r="H6" s="692" t="s">
        <v>219</v>
      </c>
      <c r="I6" s="684"/>
      <c r="J6" s="692" t="s">
        <v>220</v>
      </c>
      <c r="K6" s="684"/>
      <c r="L6" s="753" t="s">
        <v>134</v>
      </c>
      <c r="M6" s="756" t="s">
        <v>138</v>
      </c>
      <c r="N6" s="758" t="s">
        <v>135</v>
      </c>
    </row>
    <row r="7" spans="1:14" ht="60" customHeight="1">
      <c r="A7" s="18" t="s">
        <v>379</v>
      </c>
      <c r="B7" s="752"/>
      <c r="C7" s="682"/>
      <c r="D7" s="682"/>
      <c r="E7" s="752"/>
      <c r="F7" s="682"/>
      <c r="G7" s="682"/>
      <c r="H7" s="682"/>
      <c r="I7" s="682"/>
      <c r="J7" s="682"/>
      <c r="K7" s="682"/>
      <c r="L7" s="701"/>
      <c r="M7" s="757"/>
      <c r="N7" s="759"/>
    </row>
    <row r="8" spans="1:16" ht="19.5" customHeight="1">
      <c r="A8" s="9">
        <v>2005</v>
      </c>
      <c r="B8" s="60">
        <f aca="true" t="shared" si="0" ref="B8:B13">E8+C8</f>
        <v>348.0903199557873</v>
      </c>
      <c r="C8" s="59">
        <f>'CN19'!G8*((1-'CN21a'!V7)*'CN23b'!L8-'CN23b'!L8*('CN13'!K7-'CN13'!L7)/('CN21b'!P8+'CN22b'!R7+'CN23b'!L8))</f>
        <v>41.95031995578734</v>
      </c>
      <c r="D8" s="88">
        <f aca="true" t="shared" si="1" ref="D8:D13">C8/B8</f>
        <v>0.12051561778884187</v>
      </c>
      <c r="E8" s="205">
        <f>'CN6'!B10</f>
        <v>306.14</v>
      </c>
      <c r="F8" s="6">
        <f>'CN9'!$G9*'[1]CSG1'!$V8</f>
        <v>13.326291659849211</v>
      </c>
      <c r="G8" s="88">
        <f aca="true" t="shared" si="2" ref="G8:G15">F8/$E8</f>
        <v>0.04353005703223758</v>
      </c>
      <c r="H8" s="6">
        <f>('CN9'!$E9+'CN9'!$AA9)*('[1]IRPP1'!$I7)/'[1]IRPP1'!$B7</f>
        <v>13.727425686062691</v>
      </c>
      <c r="I8" s="88">
        <f aca="true" t="shared" si="3" ref="I8:I15">H8/$E8</f>
        <v>0.04484035306089597</v>
      </c>
      <c r="J8" s="6">
        <f>'CN9'!$J9*'[1]IRPP1'!$I7/'[1]IRPP1'!$B7</f>
        <v>3.445663503443628</v>
      </c>
      <c r="K8" s="88">
        <f aca="true" t="shared" si="4" ref="K8:K13">J8/E8</f>
        <v>0.011255188813757196</v>
      </c>
      <c r="L8" s="183">
        <f aca="true" t="shared" si="5" ref="L8:L13">E8-F8-H8-J8</f>
        <v>275.6406191506444</v>
      </c>
      <c r="M8" s="353">
        <f aca="true" t="shared" si="6" ref="M8:M13">1-L8/B8</f>
        <v>0.2081347760958855</v>
      </c>
      <c r="N8" s="347">
        <f>M8*B8/'CN1'!B6</f>
        <v>0.04809194714121761</v>
      </c>
      <c r="O8" s="27"/>
      <c r="P8" s="325"/>
    </row>
    <row r="9" spans="1:16" ht="19.5" customHeight="1">
      <c r="A9" s="9">
        <f>A8+1</f>
        <v>2006</v>
      </c>
      <c r="B9" s="60">
        <f t="shared" si="0"/>
        <v>363.1933257928471</v>
      </c>
      <c r="C9" s="59">
        <f>'CN19'!G9*((1-'CN21a'!V8)*'CN23b'!L9-'CN23b'!L9*('CN13'!K8-'CN13'!L8)/('CN21b'!P9+'CN22b'!R8+'CN23b'!L9))</f>
        <v>43.39132579284714</v>
      </c>
      <c r="D9" s="88">
        <f t="shared" si="1"/>
        <v>0.11947170476804427</v>
      </c>
      <c r="E9" s="205">
        <f>'CN6'!B11</f>
        <v>319.80199999999996</v>
      </c>
      <c r="F9" s="6">
        <f>'CN9'!$G10*'[1]CSG1'!$V9</f>
        <v>12.968628401324377</v>
      </c>
      <c r="G9" s="88">
        <f t="shared" si="2"/>
        <v>0.04055205533837931</v>
      </c>
      <c r="H9" s="6">
        <f>('CN9'!$E10+'CN9'!$AA10)*('[1]IRPP1'!$I8)/'[1]IRPP1'!$B8</f>
        <v>14.47536261376161</v>
      </c>
      <c r="I9" s="88">
        <f t="shared" si="3"/>
        <v>0.04526351496789142</v>
      </c>
      <c r="J9" s="6">
        <f>'CN9'!$J10*'[1]IRPP1'!$I8/'[1]IRPP1'!$B8</f>
        <v>3.600095579552078</v>
      </c>
      <c r="K9" s="88">
        <f t="shared" si="4"/>
        <v>0.011257264118273427</v>
      </c>
      <c r="L9" s="183">
        <f t="shared" si="5"/>
        <v>288.7579134053619</v>
      </c>
      <c r="M9" s="353">
        <f t="shared" si="6"/>
        <v>0.20494708217722202</v>
      </c>
      <c r="N9" s="347">
        <f>M9*B9/'CN1'!B7</f>
        <v>0.047135441430278494</v>
      </c>
      <c r="O9" s="27"/>
      <c r="P9" s="325"/>
    </row>
    <row r="10" spans="1:16" ht="19.5" customHeight="1">
      <c r="A10" s="9">
        <f>A9+1</f>
        <v>2007</v>
      </c>
      <c r="B10" s="60">
        <f t="shared" si="0"/>
        <v>376.4743682934135</v>
      </c>
      <c r="C10" s="59">
        <f>'CN19'!G10*((1-'CN21a'!V9)*'CN23b'!L10-'CN23b'!L10*('CN13'!K9-'CN13'!L9)/('CN21b'!P10+'CN22b'!R9+'CN23b'!L10))</f>
        <v>44.6343682934135</v>
      </c>
      <c r="D10" s="88">
        <f t="shared" si="1"/>
        <v>0.1185588503561197</v>
      </c>
      <c r="E10" s="205">
        <f>'CN6'!B12</f>
        <v>331.84</v>
      </c>
      <c r="F10" s="6">
        <f>'CN9'!$G11*'[1]CSG1'!$V10</f>
        <v>13.407958656801508</v>
      </c>
      <c r="G10" s="88">
        <f t="shared" si="2"/>
        <v>0.04040488987705373</v>
      </c>
      <c r="H10" s="6">
        <f>('CN9'!$E11+'CN9'!$AA11)*('[1]IRPP1'!$I9)/'[1]IRPP1'!$B9</f>
        <v>13.511759238373</v>
      </c>
      <c r="I10" s="88">
        <f t="shared" si="3"/>
        <v>0.040717692979667916</v>
      </c>
      <c r="J10" s="6">
        <f>'CN9'!$J11*'[1]IRPP1'!$I9/'[1]IRPP1'!$B9</f>
        <v>3.762804506517348</v>
      </c>
      <c r="K10" s="88">
        <f t="shared" si="4"/>
        <v>0.01133921319466414</v>
      </c>
      <c r="L10" s="183">
        <f t="shared" si="5"/>
        <v>301.15747759830816</v>
      </c>
      <c r="M10" s="353">
        <f t="shared" si="6"/>
        <v>0.20005848216579103</v>
      </c>
      <c r="N10" s="347">
        <f>M10*B10/'CN1'!B8</f>
        <v>0.045356538485458626</v>
      </c>
      <c r="O10" s="27"/>
      <c r="P10" s="325"/>
    </row>
    <row r="11" spans="1:16" ht="19.5" customHeight="1">
      <c r="A11" s="9">
        <v>2008</v>
      </c>
      <c r="B11" s="60">
        <f t="shared" si="0"/>
        <v>389.19498590569566</v>
      </c>
      <c r="C11" s="59">
        <f>'CN19'!G11*((1-'CN21a'!V10)*'CN23b'!L11-'CN23b'!L11*('CN13'!K10-'CN13'!L10)/('CN21b'!P11+'CN22b'!R10+'CN23b'!L11))</f>
        <v>45.39198590569559</v>
      </c>
      <c r="D11" s="88">
        <f t="shared" si="1"/>
        <v>0.1166304488740108</v>
      </c>
      <c r="E11" s="205">
        <f>'CN6'!B13</f>
        <v>343.80300000000005</v>
      </c>
      <c r="F11" s="6">
        <f>'CN9'!$G12*'[1]CSG1'!$V11</f>
        <v>14.165832722308123</v>
      </c>
      <c r="G11" s="88">
        <f t="shared" si="2"/>
        <v>0.041203342385924845</v>
      </c>
      <c r="H11" s="6">
        <f>('CN9'!$E12+'CN9'!$AA12)*('[1]IRPP1'!$I10)/'[1]IRPP1'!$B10</f>
        <v>14.712761329870077</v>
      </c>
      <c r="I11" s="88">
        <f t="shared" si="3"/>
        <v>0.04279416215062136</v>
      </c>
      <c r="J11" s="6">
        <f>'CN9'!$J12*'[1]IRPP1'!$I10/'[1]IRPP1'!$B10</f>
        <v>3.9700894229088917</v>
      </c>
      <c r="K11" s="88">
        <f t="shared" si="4"/>
        <v>0.011547570623027987</v>
      </c>
      <c r="L11" s="183">
        <f t="shared" si="5"/>
        <v>310.954316524913</v>
      </c>
      <c r="M11" s="353">
        <f t="shared" si="6"/>
        <v>0.20103205903002275</v>
      </c>
      <c r="N11" s="347">
        <f>M11*B11/'CN1'!B9</f>
        <v>0.04616908419754031</v>
      </c>
      <c r="O11" s="27"/>
      <c r="P11" s="325"/>
    </row>
    <row r="12" spans="1:16" ht="19.5" customHeight="1">
      <c r="A12" s="9">
        <v>2009</v>
      </c>
      <c r="B12" s="60">
        <f t="shared" si="0"/>
        <v>407.55519092174177</v>
      </c>
      <c r="C12" s="59">
        <f>'CN19'!G12*((1-'CN21a'!V11)*'CN23b'!L12-'CN23b'!L12*('CN13'!K11-'CN13'!L11)/('CN21b'!P12+'CN22b'!R11+'CN23b'!L12))</f>
        <v>44.538190921741744</v>
      </c>
      <c r="D12" s="88">
        <f t="shared" si="1"/>
        <v>0.10928137320742386</v>
      </c>
      <c r="E12" s="205">
        <f>'CN6'!B14</f>
        <v>363.01700000000005</v>
      </c>
      <c r="F12" s="6">
        <f>'CN9'!$G13*'[1]CSG1'!$V12</f>
        <v>14.818763091467732</v>
      </c>
      <c r="G12" s="88">
        <f t="shared" si="2"/>
        <v>0.040821127086245905</v>
      </c>
      <c r="H12" s="6">
        <f>('CN9'!$E13+'CN9'!$AA13)*('[1]IRPP1'!$I11)/'[1]IRPP1'!$B11</f>
        <v>13.78803701072124</v>
      </c>
      <c r="I12" s="88">
        <f t="shared" si="3"/>
        <v>0.03798179427057476</v>
      </c>
      <c r="J12" s="6">
        <f>'CN9'!$J13*'[1]IRPP1'!$I11/'[1]IRPP1'!$B11</f>
        <v>4.4389288261446715</v>
      </c>
      <c r="K12" s="88">
        <f t="shared" si="4"/>
        <v>0.012227881410910978</v>
      </c>
      <c r="L12" s="183">
        <f t="shared" si="5"/>
        <v>329.97127107166637</v>
      </c>
      <c r="M12" s="353">
        <f t="shared" si="6"/>
        <v>0.19036420484452365</v>
      </c>
      <c r="N12" s="347">
        <f>M12*B12/'CN1'!B10</f>
        <v>0.04716172825814691</v>
      </c>
      <c r="O12" s="27"/>
      <c r="P12" s="325"/>
    </row>
    <row r="13" spans="1:16" ht="19.5" customHeight="1" thickBot="1">
      <c r="A13" s="10">
        <v>2010</v>
      </c>
      <c r="B13" s="85">
        <f t="shared" si="0"/>
        <v>415.4320614130566</v>
      </c>
      <c r="C13" s="87">
        <f>'CN19'!G13*((1-'CN21a'!V12)*'CN23b'!L13-'CN23b'!L13*('CN13'!K12-'CN13'!L12)/('CN21b'!P13+'CN22b'!R12+'CN23b'!L13))</f>
        <v>44.791704413056614</v>
      </c>
      <c r="D13" s="90">
        <f t="shared" si="1"/>
        <v>0.10781956563656032</v>
      </c>
      <c r="E13" s="85">
        <f>'CN6'!B15</f>
        <v>370.640357</v>
      </c>
      <c r="F13" s="261">
        <f>'CN9'!$G14*'[1]CSG1'!$V13</f>
        <v>15.495212121212118</v>
      </c>
      <c r="G13" s="90">
        <f t="shared" si="2"/>
        <v>0.041806597227112316</v>
      </c>
      <c r="H13" s="261">
        <f>('CN9'!$E14+'CN9'!$AA14)*('[1]IRPP1'!$I12)/'[1]IRPP1'!$B12</f>
        <v>14.242981607221123</v>
      </c>
      <c r="I13" s="90">
        <f t="shared" si="3"/>
        <v>0.03842803768727517</v>
      </c>
      <c r="J13" s="261">
        <f>'CN9'!$J14*'[1]IRPP1'!$I12/'[1]IRPP1'!$B12</f>
        <v>4.53320062664244</v>
      </c>
      <c r="K13" s="90">
        <f t="shared" si="4"/>
        <v>0.012230725934257721</v>
      </c>
      <c r="L13" s="257">
        <f t="shared" si="5"/>
        <v>336.36896264492435</v>
      </c>
      <c r="M13" s="354">
        <f t="shared" si="6"/>
        <v>0.19031535144207667</v>
      </c>
      <c r="N13" s="348">
        <f>M13*B13/'CN1'!B11</f>
        <v>0.04707237201368875</v>
      </c>
      <c r="O13" s="8"/>
      <c r="P13" s="325"/>
    </row>
    <row r="14" spans="1:16" ht="19.5" customHeight="1" thickTop="1">
      <c r="A14" s="396">
        <v>2011</v>
      </c>
      <c r="B14" s="488">
        <f>E14+C14</f>
        <v>419.3155223228627</v>
      </c>
      <c r="C14" s="487">
        <f>'CN19'!G14*((1-'CN21a'!V13)*'CN23b'!L14-'CN23b'!L14*('CN13'!K13-'CN13'!L13)/('CN21b'!P16+'CN22b'!R15+'CN23b'!L14))</f>
        <v>37.555954612862685</v>
      </c>
      <c r="D14" s="494">
        <f>C14/B14</f>
        <v>0.08956490426306117</v>
      </c>
      <c r="E14" s="488">
        <f>'CN6'!B16</f>
        <v>381.75956771</v>
      </c>
      <c r="F14" s="534">
        <f>'CN9'!$G15*'[1]CSG1'!$V14</f>
        <v>16.08967483229805</v>
      </c>
      <c r="G14" s="494">
        <f t="shared" si="2"/>
        <v>0.04214609454011227</v>
      </c>
      <c r="H14" s="534">
        <f>('CN9'!$E15+'CN9'!$AA15)*('[1]IRPP1'!$I13)/'[1]IRPP1'!$B13</f>
        <v>15.516024326518759</v>
      </c>
      <c r="I14" s="494">
        <f t="shared" si="3"/>
        <v>0.04064344587246955</v>
      </c>
      <c r="J14" s="534">
        <f>'CN9'!$J15*'[1]IRPP1'!$I13/'[1]IRPP1'!$B13</f>
        <v>4.692154675694666</v>
      </c>
      <c r="K14" s="494">
        <f>J14/E14</f>
        <v>0.012290863340611849</v>
      </c>
      <c r="L14" s="496">
        <f>E14-F14-H14-J14</f>
        <v>345.46171387548856</v>
      </c>
      <c r="M14" s="549">
        <f>1-L14/B14</f>
        <v>0.1761294407568068</v>
      </c>
      <c r="N14" s="550">
        <f>M14*B14/'CN1'!B12</f>
        <v>0.04269017374421353</v>
      </c>
      <c r="O14" s="8"/>
      <c r="P14" s="325"/>
    </row>
    <row r="15" spans="1:16" ht="19.5" customHeight="1" thickBot="1">
      <c r="A15" s="10">
        <v>2012</v>
      </c>
      <c r="B15" s="85">
        <f>E15+C15</f>
        <v>431.8949879925486</v>
      </c>
      <c r="C15" s="87">
        <f>'CN19'!G15*((1-'CN21a'!V14)*'CN23b'!L15-'CN23b'!L15*('CN13'!K14-'CN13'!L14)/('CN21b'!P17+'CN22b'!R16+'CN23b'!L15))</f>
        <v>38.68263325124854</v>
      </c>
      <c r="D15" s="90">
        <f>C15/B15</f>
        <v>0.0895649042630611</v>
      </c>
      <c r="E15" s="85">
        <f>'CN6'!B17</f>
        <v>393.21235474130003</v>
      </c>
      <c r="F15" s="261">
        <f>'CN9'!$G16*'[1]CSG1'!$V15</f>
        <v>16.57236507726699</v>
      </c>
      <c r="G15" s="90">
        <f t="shared" si="2"/>
        <v>0.04214609454011226</v>
      </c>
      <c r="H15" s="261">
        <f>('CN9'!$E16+'CN9'!$AA16)*('[1]IRPP1'!$I14)/'[1]IRPP1'!$B14</f>
        <v>15.981505056314322</v>
      </c>
      <c r="I15" s="90">
        <f t="shared" si="3"/>
        <v>0.04064344587246955</v>
      </c>
      <c r="J15" s="261">
        <f>'CN9'!$J16*'[1]IRPP1'!$I14/'[1]IRPP1'!$B14</f>
        <v>4.8329193159655075</v>
      </c>
      <c r="K15" s="90">
        <f>J15/E15</f>
        <v>0.012290863340611852</v>
      </c>
      <c r="L15" s="257">
        <f>E15-F15-H15-J15</f>
        <v>355.8255652917532</v>
      </c>
      <c r="M15" s="354">
        <f>1-L15/B15</f>
        <v>0.1761294407568068</v>
      </c>
      <c r="N15" s="348">
        <f>M15*B15/'CN1'!B13</f>
        <v>0.04269017374421353</v>
      </c>
      <c r="O15" s="8"/>
      <c r="P15" s="325"/>
    </row>
    <row r="16" spans="2:16" ht="14.25" thickBot="1" thickTop="1">
      <c r="B16" s="12"/>
      <c r="C16" s="12"/>
      <c r="D16" s="12"/>
      <c r="E16" s="12"/>
      <c r="F16" s="12"/>
      <c r="G16" s="12"/>
      <c r="H16" s="12"/>
      <c r="I16" s="12"/>
      <c r="J16" s="12"/>
      <c r="K16" s="12"/>
      <c r="L16" s="12"/>
      <c r="M16" s="12"/>
      <c r="N16" s="12"/>
      <c r="O16" s="8"/>
      <c r="P16" s="8"/>
    </row>
    <row r="17" spans="1:16" ht="13.5" thickTop="1">
      <c r="A17" s="603" t="s">
        <v>46</v>
      </c>
      <c r="B17" s="604"/>
      <c r="C17" s="604"/>
      <c r="D17" s="604"/>
      <c r="E17" s="604"/>
      <c r="F17" s="604"/>
      <c r="G17" s="604"/>
      <c r="H17" s="604"/>
      <c r="I17" s="604"/>
      <c r="J17" s="604"/>
      <c r="K17" s="604"/>
      <c r="L17" s="604"/>
      <c r="M17" s="604"/>
      <c r="N17" s="605"/>
      <c r="O17" s="8"/>
      <c r="P17" s="8"/>
    </row>
    <row r="18" spans="1:16" ht="13.5" thickBot="1">
      <c r="A18" s="601"/>
      <c r="B18" s="636"/>
      <c r="C18" s="636"/>
      <c r="D18" s="636"/>
      <c r="E18" s="636"/>
      <c r="F18" s="636"/>
      <c r="G18" s="636"/>
      <c r="H18" s="636"/>
      <c r="I18" s="636"/>
      <c r="J18" s="636"/>
      <c r="K18" s="636"/>
      <c r="L18" s="636"/>
      <c r="M18" s="636"/>
      <c r="N18" s="637"/>
      <c r="O18" s="8"/>
      <c r="P18" s="8"/>
    </row>
    <row r="19" spans="2:16" ht="13.5" thickTop="1">
      <c r="B19" s="12"/>
      <c r="C19" s="12"/>
      <c r="D19" s="12"/>
      <c r="E19" s="12"/>
      <c r="F19" s="12"/>
      <c r="G19" s="12"/>
      <c r="H19" s="12"/>
      <c r="I19" s="12"/>
      <c r="J19" s="12"/>
      <c r="K19" s="12"/>
      <c r="L19" s="12"/>
      <c r="M19" s="12"/>
      <c r="N19" s="12"/>
      <c r="O19" s="12"/>
      <c r="P19" s="12"/>
    </row>
    <row r="20" spans="2:16" ht="12.75">
      <c r="B20" s="12"/>
      <c r="C20" s="12"/>
      <c r="D20" s="12"/>
      <c r="E20" s="12"/>
      <c r="F20" s="12"/>
      <c r="G20" s="12"/>
      <c r="H20" s="12"/>
      <c r="I20" s="12"/>
      <c r="J20" s="12"/>
      <c r="K20" s="12"/>
      <c r="L20" s="12"/>
      <c r="M20" s="12"/>
      <c r="N20" s="12"/>
      <c r="O20" s="12"/>
      <c r="P20" s="12"/>
    </row>
    <row r="21" spans="2:16" ht="12.75">
      <c r="B21" s="12"/>
      <c r="C21" s="12"/>
      <c r="D21" s="12"/>
      <c r="E21" s="12"/>
      <c r="F21" s="12"/>
      <c r="G21" s="12"/>
      <c r="H21" s="12"/>
      <c r="I21" s="12"/>
      <c r="J21" s="12"/>
      <c r="K21" s="12"/>
      <c r="L21" s="12"/>
      <c r="M21" s="12"/>
      <c r="N21" s="12"/>
      <c r="O21" s="12"/>
      <c r="P21" s="12"/>
    </row>
    <row r="22" spans="2:16" ht="12.75">
      <c r="B22" s="12"/>
      <c r="C22" s="12"/>
      <c r="D22" s="12"/>
      <c r="E22" s="12"/>
      <c r="F22" s="12"/>
      <c r="G22" s="12"/>
      <c r="H22" s="12"/>
      <c r="I22" s="12"/>
      <c r="J22" s="12"/>
      <c r="K22" s="12"/>
      <c r="L22" s="12"/>
      <c r="M22" s="12"/>
      <c r="N22" s="12"/>
      <c r="O22" s="12"/>
      <c r="P22" s="12"/>
    </row>
    <row r="23" spans="2:16" ht="12.75">
      <c r="B23" s="12"/>
      <c r="C23" s="12"/>
      <c r="D23" s="12"/>
      <c r="E23" s="12"/>
      <c r="F23" s="12"/>
      <c r="G23" s="12"/>
      <c r="H23" s="12"/>
      <c r="I23" s="12"/>
      <c r="J23" s="12"/>
      <c r="K23" s="12"/>
      <c r="L23" s="12"/>
      <c r="M23" s="12"/>
      <c r="N23" s="12"/>
      <c r="O23" s="12"/>
      <c r="P23" s="12"/>
    </row>
    <row r="24" spans="2:16" ht="12.75">
      <c r="B24" s="12"/>
      <c r="C24" s="12"/>
      <c r="D24" s="12"/>
      <c r="E24" s="12"/>
      <c r="F24" s="12"/>
      <c r="G24" s="12"/>
      <c r="H24" s="12"/>
      <c r="I24" s="12"/>
      <c r="J24" s="12"/>
      <c r="K24" s="12"/>
      <c r="L24" s="12"/>
      <c r="M24" s="12"/>
      <c r="N24" s="12"/>
      <c r="O24" s="12"/>
      <c r="P24" s="12"/>
    </row>
    <row r="25" spans="2:16" ht="12.75">
      <c r="B25" s="12"/>
      <c r="C25" s="12"/>
      <c r="D25" s="12"/>
      <c r="E25" s="12"/>
      <c r="F25" s="12"/>
      <c r="G25" s="12"/>
      <c r="H25" s="12"/>
      <c r="I25" s="12"/>
      <c r="J25" s="12"/>
      <c r="K25" s="12"/>
      <c r="L25" s="12"/>
      <c r="M25" s="12"/>
      <c r="N25" s="12"/>
      <c r="O25" s="12"/>
      <c r="P25" s="12"/>
    </row>
    <row r="26" spans="2:16" ht="12.75">
      <c r="B26" s="12"/>
      <c r="C26" s="12"/>
      <c r="D26" s="12"/>
      <c r="E26" s="12"/>
      <c r="F26" s="12"/>
      <c r="G26" s="12"/>
      <c r="H26" s="12"/>
      <c r="I26" s="12"/>
      <c r="J26" s="12"/>
      <c r="K26" s="12"/>
      <c r="L26" s="12"/>
      <c r="M26" s="12"/>
      <c r="N26" s="12"/>
      <c r="O26" s="12"/>
      <c r="P26" s="12"/>
    </row>
    <row r="27" spans="2:16" ht="12.75">
      <c r="B27" s="12"/>
      <c r="C27" s="12"/>
      <c r="D27" s="12"/>
      <c r="E27" s="12"/>
      <c r="F27" s="12"/>
      <c r="G27" s="12"/>
      <c r="H27" s="12"/>
      <c r="I27" s="12"/>
      <c r="J27" s="12"/>
      <c r="K27" s="12"/>
      <c r="L27" s="12"/>
      <c r="M27" s="12"/>
      <c r="N27" s="12"/>
      <c r="O27" s="12"/>
      <c r="P27" s="12"/>
    </row>
    <row r="28" spans="2:16" ht="12.75">
      <c r="B28" s="12"/>
      <c r="C28" s="12"/>
      <c r="D28" s="12"/>
      <c r="E28" s="12"/>
      <c r="F28" s="12"/>
      <c r="G28" s="12"/>
      <c r="H28" s="12"/>
      <c r="I28" s="12"/>
      <c r="J28" s="12"/>
      <c r="K28" s="12"/>
      <c r="L28" s="12"/>
      <c r="M28" s="12"/>
      <c r="N28" s="12"/>
      <c r="O28" s="12"/>
      <c r="P28" s="12"/>
    </row>
    <row r="29" spans="2:16" ht="12.75">
      <c r="B29" s="12"/>
      <c r="C29" s="12"/>
      <c r="D29" s="12"/>
      <c r="E29" s="12"/>
      <c r="F29" s="12"/>
      <c r="G29" s="12"/>
      <c r="H29" s="12"/>
      <c r="I29" s="12"/>
      <c r="J29" s="12"/>
      <c r="K29" s="12"/>
      <c r="L29" s="12"/>
      <c r="M29" s="12"/>
      <c r="N29" s="12"/>
      <c r="O29" s="12"/>
      <c r="P29" s="12"/>
    </row>
    <row r="30" spans="2:16" ht="12.75">
      <c r="B30" s="12"/>
      <c r="C30" s="12"/>
      <c r="D30" s="12"/>
      <c r="E30" s="12"/>
      <c r="F30" s="12"/>
      <c r="G30" s="12"/>
      <c r="H30" s="12"/>
      <c r="I30" s="12"/>
      <c r="J30" s="12"/>
      <c r="K30" s="12"/>
      <c r="L30" s="12"/>
      <c r="M30" s="12"/>
      <c r="N30" s="12"/>
      <c r="O30" s="12"/>
      <c r="P30" s="12"/>
    </row>
    <row r="31" spans="2:16" ht="12.75">
      <c r="B31" s="12"/>
      <c r="C31" s="12"/>
      <c r="D31" s="12"/>
      <c r="E31" s="12"/>
      <c r="F31" s="12"/>
      <c r="G31" s="12"/>
      <c r="H31" s="12"/>
      <c r="I31" s="12"/>
      <c r="J31" s="12"/>
      <c r="K31" s="12"/>
      <c r="L31" s="12"/>
      <c r="M31" s="12"/>
      <c r="N31" s="12"/>
      <c r="O31" s="12"/>
      <c r="P31" s="12"/>
    </row>
    <row r="32" spans="2:16" ht="12.75">
      <c r="B32" s="12"/>
      <c r="C32" s="12"/>
      <c r="D32" s="12"/>
      <c r="E32" s="12"/>
      <c r="F32" s="12"/>
      <c r="G32" s="12"/>
      <c r="H32" s="12"/>
      <c r="I32" s="12"/>
      <c r="J32" s="12"/>
      <c r="K32" s="12"/>
      <c r="L32" s="12"/>
      <c r="M32" s="12"/>
      <c r="N32" s="12"/>
      <c r="O32" s="12"/>
      <c r="P32" s="12"/>
    </row>
    <row r="33" spans="2:16" ht="12.75">
      <c r="B33" s="12"/>
      <c r="C33" s="12"/>
      <c r="D33" s="12"/>
      <c r="E33" s="12"/>
      <c r="F33" s="12"/>
      <c r="G33" s="12"/>
      <c r="H33" s="12"/>
      <c r="I33" s="12"/>
      <c r="J33" s="12"/>
      <c r="K33" s="12"/>
      <c r="L33" s="12"/>
      <c r="M33" s="12"/>
      <c r="N33" s="12"/>
      <c r="O33" s="12"/>
      <c r="P33" s="12"/>
    </row>
    <row r="34" spans="2:16" ht="12.75">
      <c r="B34" s="12"/>
      <c r="C34" s="12"/>
      <c r="D34" s="12"/>
      <c r="E34" s="12"/>
      <c r="F34" s="12"/>
      <c r="G34" s="12"/>
      <c r="H34" s="12"/>
      <c r="I34" s="12"/>
      <c r="J34" s="12"/>
      <c r="K34" s="12"/>
      <c r="L34" s="12"/>
      <c r="M34" s="12"/>
      <c r="N34" s="12"/>
      <c r="O34" s="12"/>
      <c r="P34" s="12"/>
    </row>
    <row r="35" spans="2:16" ht="12.75">
      <c r="B35" s="12"/>
      <c r="C35" s="12"/>
      <c r="D35" s="12"/>
      <c r="E35" s="12"/>
      <c r="F35" s="12"/>
      <c r="G35" s="12"/>
      <c r="H35" s="12"/>
      <c r="I35" s="12"/>
      <c r="J35" s="12"/>
      <c r="K35" s="12"/>
      <c r="L35" s="12"/>
      <c r="M35" s="12"/>
      <c r="N35" s="12"/>
      <c r="O35" s="12"/>
      <c r="P35" s="12"/>
    </row>
    <row r="36" spans="2:16" ht="12.75">
      <c r="B36" s="12"/>
      <c r="C36" s="12"/>
      <c r="D36" s="12"/>
      <c r="E36" s="12"/>
      <c r="F36" s="12"/>
      <c r="G36" s="12"/>
      <c r="H36" s="12"/>
      <c r="I36" s="12"/>
      <c r="J36" s="12"/>
      <c r="K36" s="12"/>
      <c r="L36" s="12"/>
      <c r="M36" s="12"/>
      <c r="N36" s="12"/>
      <c r="O36" s="12"/>
      <c r="P36" s="12"/>
    </row>
    <row r="37" spans="2:16" ht="12.75">
      <c r="B37" s="12"/>
      <c r="C37" s="12"/>
      <c r="D37" s="12"/>
      <c r="E37" s="12"/>
      <c r="F37" s="12"/>
      <c r="G37" s="12"/>
      <c r="H37" s="12"/>
      <c r="I37" s="12"/>
      <c r="J37" s="12"/>
      <c r="K37" s="12"/>
      <c r="L37" s="12"/>
      <c r="M37" s="12"/>
      <c r="N37" s="12"/>
      <c r="O37" s="12"/>
      <c r="P37" s="12"/>
    </row>
    <row r="38" spans="2:16" ht="12.75">
      <c r="B38" s="12"/>
      <c r="C38" s="12"/>
      <c r="D38" s="12"/>
      <c r="E38" s="12"/>
      <c r="F38" s="12"/>
      <c r="G38" s="12"/>
      <c r="H38" s="12"/>
      <c r="I38" s="12"/>
      <c r="J38" s="12"/>
      <c r="K38" s="12"/>
      <c r="L38" s="12"/>
      <c r="M38" s="12"/>
      <c r="N38" s="12"/>
      <c r="O38" s="12"/>
      <c r="P38" s="12"/>
    </row>
    <row r="39" spans="2:16" ht="12.75">
      <c r="B39" s="12"/>
      <c r="C39" s="12"/>
      <c r="D39" s="12"/>
      <c r="E39" s="12"/>
      <c r="F39" s="12"/>
      <c r="G39" s="12"/>
      <c r="H39" s="12"/>
      <c r="I39" s="12"/>
      <c r="J39" s="12"/>
      <c r="K39" s="12"/>
      <c r="L39" s="12"/>
      <c r="M39" s="12"/>
      <c r="N39" s="12"/>
      <c r="O39" s="12"/>
      <c r="P39" s="12"/>
    </row>
    <row r="40" spans="2:16" ht="12.75">
      <c r="B40" s="12"/>
      <c r="C40" s="12"/>
      <c r="D40" s="12"/>
      <c r="E40" s="12"/>
      <c r="F40" s="12"/>
      <c r="G40" s="12"/>
      <c r="H40" s="12"/>
      <c r="I40" s="12"/>
      <c r="J40" s="12"/>
      <c r="K40" s="12"/>
      <c r="L40" s="12"/>
      <c r="M40" s="12"/>
      <c r="N40" s="12"/>
      <c r="O40" s="12"/>
      <c r="P40" s="12"/>
    </row>
    <row r="41" spans="2:16" ht="12.75">
      <c r="B41" s="12"/>
      <c r="C41" s="12"/>
      <c r="D41" s="12"/>
      <c r="E41" s="12"/>
      <c r="F41" s="12"/>
      <c r="G41" s="12"/>
      <c r="H41" s="12"/>
      <c r="I41" s="12"/>
      <c r="J41" s="12"/>
      <c r="K41" s="12"/>
      <c r="L41" s="12"/>
      <c r="M41" s="12"/>
      <c r="N41" s="12"/>
      <c r="O41" s="12"/>
      <c r="P41" s="12"/>
    </row>
    <row r="42" spans="2:16" ht="12.75">
      <c r="B42" s="12"/>
      <c r="C42" s="12"/>
      <c r="D42" s="12"/>
      <c r="E42" s="12"/>
      <c r="F42" s="12"/>
      <c r="G42" s="12"/>
      <c r="H42" s="12"/>
      <c r="I42" s="12"/>
      <c r="J42" s="12"/>
      <c r="K42" s="12"/>
      <c r="L42" s="12"/>
      <c r="M42" s="12"/>
      <c r="N42" s="12"/>
      <c r="O42" s="12"/>
      <c r="P42" s="12"/>
    </row>
    <row r="43" spans="2:16" ht="12.75">
      <c r="B43" s="12"/>
      <c r="C43" s="12"/>
      <c r="D43" s="12"/>
      <c r="E43" s="12"/>
      <c r="F43" s="12"/>
      <c r="G43" s="12"/>
      <c r="H43" s="12"/>
      <c r="I43" s="12"/>
      <c r="J43" s="12"/>
      <c r="K43" s="12"/>
      <c r="L43" s="12"/>
      <c r="M43" s="12"/>
      <c r="N43" s="12"/>
      <c r="O43" s="12"/>
      <c r="P43" s="12"/>
    </row>
    <row r="44" spans="2:16" ht="12.75">
      <c r="B44" s="12"/>
      <c r="C44" s="12"/>
      <c r="D44" s="12"/>
      <c r="E44" s="12"/>
      <c r="F44" s="12"/>
      <c r="G44" s="12"/>
      <c r="H44" s="12"/>
      <c r="I44" s="12"/>
      <c r="J44" s="12"/>
      <c r="K44" s="12"/>
      <c r="L44" s="12"/>
      <c r="M44" s="12"/>
      <c r="N44" s="12"/>
      <c r="O44" s="12"/>
      <c r="P44" s="12"/>
    </row>
    <row r="45" spans="2:16" ht="12.75">
      <c r="B45" s="12"/>
      <c r="C45" s="12"/>
      <c r="D45" s="12"/>
      <c r="E45" s="12"/>
      <c r="F45" s="12"/>
      <c r="G45" s="12"/>
      <c r="H45" s="12"/>
      <c r="I45" s="12"/>
      <c r="J45" s="12"/>
      <c r="K45" s="12"/>
      <c r="L45" s="12"/>
      <c r="M45" s="12"/>
      <c r="N45" s="12"/>
      <c r="O45" s="12"/>
      <c r="P45" s="12"/>
    </row>
    <row r="46" spans="2:16" ht="12.75">
      <c r="B46" s="12"/>
      <c r="C46" s="12"/>
      <c r="D46" s="12"/>
      <c r="E46" s="12"/>
      <c r="F46" s="12"/>
      <c r="G46" s="12"/>
      <c r="H46" s="12"/>
      <c r="I46" s="12"/>
      <c r="J46" s="12"/>
      <c r="K46" s="12"/>
      <c r="L46" s="12"/>
      <c r="M46" s="12"/>
      <c r="N46" s="12"/>
      <c r="O46" s="12"/>
      <c r="P46" s="12"/>
    </row>
    <row r="47" spans="2:16" ht="12.75">
      <c r="B47" s="12"/>
      <c r="C47" s="12"/>
      <c r="D47" s="12"/>
      <c r="E47" s="12"/>
      <c r="F47" s="12"/>
      <c r="G47" s="12"/>
      <c r="H47" s="12"/>
      <c r="I47" s="12"/>
      <c r="J47" s="12"/>
      <c r="K47" s="12"/>
      <c r="L47" s="12"/>
      <c r="M47" s="12"/>
      <c r="N47" s="12"/>
      <c r="O47" s="12"/>
      <c r="P47" s="12"/>
    </row>
    <row r="48" spans="2:16" ht="12.75">
      <c r="B48" s="12"/>
      <c r="C48" s="12"/>
      <c r="D48" s="12"/>
      <c r="E48" s="12"/>
      <c r="F48" s="12"/>
      <c r="G48" s="12"/>
      <c r="H48" s="12"/>
      <c r="I48" s="12"/>
      <c r="J48" s="12"/>
      <c r="K48" s="12"/>
      <c r="L48" s="12"/>
      <c r="M48" s="12"/>
      <c r="N48" s="12"/>
      <c r="O48" s="12"/>
      <c r="P48" s="12"/>
    </row>
    <row r="49" spans="2:16" ht="12.75">
      <c r="B49" s="12"/>
      <c r="C49" s="12"/>
      <c r="D49" s="12"/>
      <c r="E49" s="12"/>
      <c r="F49" s="12"/>
      <c r="G49" s="12"/>
      <c r="H49" s="12"/>
      <c r="I49" s="12"/>
      <c r="J49" s="12"/>
      <c r="K49" s="12"/>
      <c r="L49" s="12"/>
      <c r="M49" s="12"/>
      <c r="N49" s="12"/>
      <c r="O49" s="12"/>
      <c r="P49" s="12"/>
    </row>
    <row r="50" spans="2:16" ht="12.75">
      <c r="B50" s="12"/>
      <c r="C50" s="12"/>
      <c r="D50" s="12"/>
      <c r="E50" s="12"/>
      <c r="F50" s="12"/>
      <c r="G50" s="12"/>
      <c r="H50" s="12"/>
      <c r="I50" s="12"/>
      <c r="J50" s="12"/>
      <c r="K50" s="12"/>
      <c r="L50" s="12"/>
      <c r="M50" s="12"/>
      <c r="N50" s="12"/>
      <c r="O50" s="12"/>
      <c r="P50" s="12"/>
    </row>
    <row r="51" spans="2:16" ht="12.75">
      <c r="B51" s="12"/>
      <c r="C51" s="12"/>
      <c r="D51" s="12"/>
      <c r="E51" s="12"/>
      <c r="F51" s="12"/>
      <c r="G51" s="12"/>
      <c r="H51" s="12"/>
      <c r="I51" s="12"/>
      <c r="J51" s="12"/>
      <c r="K51" s="12"/>
      <c r="L51" s="12"/>
      <c r="M51" s="12"/>
      <c r="N51" s="12"/>
      <c r="O51" s="12"/>
      <c r="P51" s="12"/>
    </row>
    <row r="52" spans="2:16" ht="12.75">
      <c r="B52" s="12"/>
      <c r="C52" s="12"/>
      <c r="D52" s="12"/>
      <c r="E52" s="12"/>
      <c r="F52" s="12"/>
      <c r="G52" s="12"/>
      <c r="H52" s="12"/>
      <c r="I52" s="12"/>
      <c r="J52" s="12"/>
      <c r="K52" s="12"/>
      <c r="L52" s="12"/>
      <c r="M52" s="12"/>
      <c r="N52" s="12"/>
      <c r="O52" s="12"/>
      <c r="P52" s="12"/>
    </row>
    <row r="53" spans="2:16" ht="12.75">
      <c r="B53" s="12"/>
      <c r="C53" s="12"/>
      <c r="D53" s="12"/>
      <c r="E53" s="12"/>
      <c r="F53" s="12"/>
      <c r="G53" s="12"/>
      <c r="H53" s="12"/>
      <c r="I53" s="12"/>
      <c r="J53" s="12"/>
      <c r="K53" s="12"/>
      <c r="L53" s="12"/>
      <c r="M53" s="12"/>
      <c r="N53" s="12"/>
      <c r="O53" s="12"/>
      <c r="P53" s="12"/>
    </row>
    <row r="54" spans="2:16" ht="12.75">
      <c r="B54" s="12"/>
      <c r="C54" s="12"/>
      <c r="D54" s="12"/>
      <c r="E54" s="12"/>
      <c r="F54" s="12"/>
      <c r="G54" s="12"/>
      <c r="H54" s="12"/>
      <c r="I54" s="12"/>
      <c r="J54" s="12"/>
      <c r="K54" s="12"/>
      <c r="L54" s="12"/>
      <c r="M54" s="12"/>
      <c r="N54" s="12"/>
      <c r="O54" s="12"/>
      <c r="P54" s="12"/>
    </row>
    <row r="55" spans="2:16" ht="12.75">
      <c r="B55" s="12"/>
      <c r="C55" s="12"/>
      <c r="D55" s="12"/>
      <c r="E55" s="12"/>
      <c r="F55" s="12"/>
      <c r="G55" s="12"/>
      <c r="H55" s="12"/>
      <c r="I55" s="12"/>
      <c r="J55" s="12"/>
      <c r="K55" s="12"/>
      <c r="L55" s="12"/>
      <c r="M55" s="12"/>
      <c r="N55" s="12"/>
      <c r="O55" s="12"/>
      <c r="P55" s="12"/>
    </row>
    <row r="56" spans="2:16" ht="12.75">
      <c r="B56" s="12"/>
      <c r="C56" s="12"/>
      <c r="D56" s="12"/>
      <c r="E56" s="12"/>
      <c r="F56" s="12"/>
      <c r="G56" s="12"/>
      <c r="H56" s="12"/>
      <c r="I56" s="12"/>
      <c r="J56" s="12"/>
      <c r="K56" s="12"/>
      <c r="L56" s="12"/>
      <c r="M56" s="12"/>
      <c r="N56" s="12"/>
      <c r="O56" s="12"/>
      <c r="P56" s="12"/>
    </row>
    <row r="57" spans="2:16" ht="12.75">
      <c r="B57" s="12"/>
      <c r="C57" s="12"/>
      <c r="D57" s="12"/>
      <c r="E57" s="12"/>
      <c r="F57" s="12"/>
      <c r="G57" s="12"/>
      <c r="H57" s="12"/>
      <c r="I57" s="12"/>
      <c r="J57" s="12"/>
      <c r="K57" s="12"/>
      <c r="L57" s="12"/>
      <c r="M57" s="12"/>
      <c r="N57" s="12"/>
      <c r="O57" s="12"/>
      <c r="P57" s="12"/>
    </row>
    <row r="58" spans="2:16" ht="12.75">
      <c r="B58" s="12"/>
      <c r="C58" s="12"/>
      <c r="D58" s="12"/>
      <c r="E58" s="12"/>
      <c r="F58" s="12"/>
      <c r="G58" s="12"/>
      <c r="H58" s="12"/>
      <c r="I58" s="12"/>
      <c r="J58" s="12"/>
      <c r="K58" s="12"/>
      <c r="L58" s="12"/>
      <c r="M58" s="12"/>
      <c r="N58" s="12"/>
      <c r="O58" s="12"/>
      <c r="P58" s="12"/>
    </row>
    <row r="59" spans="2:16" ht="12.75">
      <c r="B59" s="12"/>
      <c r="C59" s="12"/>
      <c r="D59" s="12"/>
      <c r="E59" s="12"/>
      <c r="F59" s="12"/>
      <c r="G59" s="12"/>
      <c r="H59" s="12"/>
      <c r="I59" s="12"/>
      <c r="J59" s="12"/>
      <c r="K59" s="12"/>
      <c r="L59" s="12"/>
      <c r="M59" s="12"/>
      <c r="N59" s="12"/>
      <c r="O59" s="12"/>
      <c r="P59" s="12"/>
    </row>
    <row r="60" spans="2:16" ht="12.75">
      <c r="B60" s="12"/>
      <c r="C60" s="12"/>
      <c r="D60" s="12"/>
      <c r="E60" s="12"/>
      <c r="F60" s="12"/>
      <c r="G60" s="12"/>
      <c r="H60" s="12"/>
      <c r="I60" s="12"/>
      <c r="J60" s="12"/>
      <c r="K60" s="12"/>
      <c r="L60" s="12"/>
      <c r="M60" s="12"/>
      <c r="N60" s="12"/>
      <c r="O60" s="12"/>
      <c r="P60" s="12"/>
    </row>
    <row r="61" spans="2:16" ht="12.75">
      <c r="B61" s="12"/>
      <c r="C61" s="12"/>
      <c r="D61" s="12"/>
      <c r="E61" s="12"/>
      <c r="F61" s="12"/>
      <c r="G61" s="12"/>
      <c r="H61" s="12"/>
      <c r="I61" s="12"/>
      <c r="J61" s="12"/>
      <c r="K61" s="12"/>
      <c r="L61" s="12"/>
      <c r="M61" s="12"/>
      <c r="N61" s="12"/>
      <c r="O61" s="12"/>
      <c r="P61" s="12"/>
    </row>
    <row r="62" spans="2:16" ht="12.75">
      <c r="B62" s="12"/>
      <c r="C62" s="12"/>
      <c r="D62" s="12"/>
      <c r="E62" s="12"/>
      <c r="F62" s="12"/>
      <c r="G62" s="12"/>
      <c r="H62" s="12"/>
      <c r="I62" s="12"/>
      <c r="J62" s="12"/>
      <c r="K62" s="12"/>
      <c r="L62" s="12"/>
      <c r="M62" s="12"/>
      <c r="N62" s="12"/>
      <c r="O62" s="12"/>
      <c r="P62" s="12"/>
    </row>
    <row r="63" spans="2:16" ht="12.75">
      <c r="B63" s="12"/>
      <c r="C63" s="12"/>
      <c r="D63" s="12"/>
      <c r="E63" s="12"/>
      <c r="F63" s="12"/>
      <c r="G63" s="12"/>
      <c r="H63" s="12"/>
      <c r="I63" s="12"/>
      <c r="J63" s="12"/>
      <c r="K63" s="12"/>
      <c r="L63" s="12"/>
      <c r="M63" s="12"/>
      <c r="N63" s="12"/>
      <c r="O63" s="12"/>
      <c r="P63" s="12"/>
    </row>
    <row r="64" spans="2:16" ht="12.75">
      <c r="B64" s="12"/>
      <c r="C64" s="12"/>
      <c r="D64" s="12"/>
      <c r="E64" s="12"/>
      <c r="F64" s="12"/>
      <c r="G64" s="12"/>
      <c r="H64" s="12"/>
      <c r="I64" s="12"/>
      <c r="J64" s="12"/>
      <c r="K64" s="12"/>
      <c r="L64" s="12"/>
      <c r="M64" s="12"/>
      <c r="N64" s="12"/>
      <c r="O64" s="12"/>
      <c r="P64" s="12"/>
    </row>
    <row r="65" spans="2:16" ht="12.75">
      <c r="B65" s="12"/>
      <c r="C65" s="12"/>
      <c r="D65" s="12"/>
      <c r="E65" s="12"/>
      <c r="F65" s="12"/>
      <c r="G65" s="12"/>
      <c r="H65" s="12"/>
      <c r="I65" s="12"/>
      <c r="J65" s="12"/>
      <c r="K65" s="12"/>
      <c r="L65" s="12"/>
      <c r="M65" s="12"/>
      <c r="N65" s="12"/>
      <c r="O65" s="12"/>
      <c r="P65" s="12"/>
    </row>
    <row r="66" spans="2:16" ht="12.75">
      <c r="B66" s="12"/>
      <c r="C66" s="12"/>
      <c r="D66" s="12"/>
      <c r="E66" s="12"/>
      <c r="F66" s="12"/>
      <c r="G66" s="12"/>
      <c r="H66" s="12"/>
      <c r="I66" s="12"/>
      <c r="J66" s="12"/>
      <c r="K66" s="12"/>
      <c r="L66" s="12"/>
      <c r="M66" s="12"/>
      <c r="N66" s="12"/>
      <c r="O66" s="12"/>
      <c r="P66" s="12"/>
    </row>
    <row r="67" spans="2:16" ht="12.75">
      <c r="B67" s="12"/>
      <c r="C67" s="12"/>
      <c r="D67" s="12"/>
      <c r="E67" s="12"/>
      <c r="F67" s="12"/>
      <c r="G67" s="12"/>
      <c r="H67" s="12"/>
      <c r="I67" s="12"/>
      <c r="J67" s="12"/>
      <c r="K67" s="12"/>
      <c r="L67" s="12"/>
      <c r="M67" s="12"/>
      <c r="N67" s="12"/>
      <c r="O67" s="12"/>
      <c r="P67" s="12"/>
    </row>
    <row r="68" spans="2:16" ht="12.75">
      <c r="B68" s="12"/>
      <c r="C68" s="12"/>
      <c r="D68" s="12"/>
      <c r="E68" s="12"/>
      <c r="F68" s="12"/>
      <c r="G68" s="12"/>
      <c r="H68" s="12"/>
      <c r="I68" s="12"/>
      <c r="J68" s="12"/>
      <c r="K68" s="12"/>
      <c r="L68" s="12"/>
      <c r="M68" s="12"/>
      <c r="N68" s="12"/>
      <c r="O68" s="12"/>
      <c r="P68" s="12"/>
    </row>
    <row r="69" spans="2:16" ht="12.75">
      <c r="B69" s="12"/>
      <c r="C69" s="12"/>
      <c r="D69" s="12"/>
      <c r="E69" s="12"/>
      <c r="F69" s="12"/>
      <c r="G69" s="12"/>
      <c r="H69" s="12"/>
      <c r="I69" s="12"/>
      <c r="J69" s="12"/>
      <c r="K69" s="12"/>
      <c r="L69" s="12"/>
      <c r="M69" s="12"/>
      <c r="N69" s="12"/>
      <c r="O69" s="12"/>
      <c r="P69" s="12"/>
    </row>
    <row r="70" spans="2:16" ht="12.75">
      <c r="B70" s="12"/>
      <c r="C70" s="12"/>
      <c r="D70" s="12"/>
      <c r="E70" s="12"/>
      <c r="F70" s="12"/>
      <c r="G70" s="12"/>
      <c r="H70" s="12"/>
      <c r="I70" s="12"/>
      <c r="J70" s="12"/>
      <c r="K70" s="12"/>
      <c r="L70" s="12"/>
      <c r="M70" s="12"/>
      <c r="N70" s="12"/>
      <c r="O70" s="12"/>
      <c r="P70" s="12"/>
    </row>
    <row r="71" spans="2:16" ht="12.75">
      <c r="B71" s="12"/>
      <c r="C71" s="12"/>
      <c r="D71" s="12"/>
      <c r="E71" s="12"/>
      <c r="F71" s="12"/>
      <c r="G71" s="12"/>
      <c r="H71" s="12"/>
      <c r="I71" s="12"/>
      <c r="J71" s="12"/>
      <c r="K71" s="12"/>
      <c r="L71" s="12"/>
      <c r="M71" s="12"/>
      <c r="N71" s="12"/>
      <c r="O71" s="12"/>
      <c r="P71" s="12"/>
    </row>
    <row r="72" spans="2:16" ht="12.75">
      <c r="B72" s="12"/>
      <c r="C72" s="12"/>
      <c r="D72" s="12"/>
      <c r="E72" s="12"/>
      <c r="F72" s="12"/>
      <c r="G72" s="12"/>
      <c r="H72" s="12"/>
      <c r="I72" s="12"/>
      <c r="J72" s="12"/>
      <c r="K72" s="12"/>
      <c r="L72" s="12"/>
      <c r="M72" s="12"/>
      <c r="N72" s="12"/>
      <c r="O72" s="12"/>
      <c r="P72" s="12"/>
    </row>
    <row r="73" spans="2:16" ht="12.75">
      <c r="B73" s="12"/>
      <c r="C73" s="12"/>
      <c r="D73" s="12"/>
      <c r="E73" s="12"/>
      <c r="F73" s="12"/>
      <c r="G73" s="12"/>
      <c r="H73" s="12"/>
      <c r="I73" s="12"/>
      <c r="J73" s="12"/>
      <c r="K73" s="12"/>
      <c r="L73" s="12"/>
      <c r="M73" s="12"/>
      <c r="N73" s="12"/>
      <c r="O73" s="12"/>
      <c r="P73" s="12"/>
    </row>
    <row r="74" spans="2:16" ht="12.75">
      <c r="B74" s="12"/>
      <c r="C74" s="12"/>
      <c r="D74" s="12"/>
      <c r="E74" s="12"/>
      <c r="F74" s="12"/>
      <c r="G74" s="12"/>
      <c r="H74" s="12"/>
      <c r="I74" s="12"/>
      <c r="J74" s="12"/>
      <c r="K74" s="12"/>
      <c r="L74" s="12"/>
      <c r="M74" s="12"/>
      <c r="N74" s="12"/>
      <c r="O74" s="12"/>
      <c r="P74" s="12"/>
    </row>
    <row r="75" spans="2:16" ht="12.75">
      <c r="B75" s="12"/>
      <c r="C75" s="12"/>
      <c r="D75" s="12"/>
      <c r="E75" s="12"/>
      <c r="F75" s="12"/>
      <c r="G75" s="12"/>
      <c r="H75" s="12"/>
      <c r="I75" s="12"/>
      <c r="J75" s="12"/>
      <c r="K75" s="12"/>
      <c r="L75" s="12"/>
      <c r="M75" s="12"/>
      <c r="N75" s="12"/>
      <c r="O75" s="12"/>
      <c r="P75" s="12"/>
    </row>
    <row r="76" spans="2:16" ht="12.75">
      <c r="B76" s="12"/>
      <c r="C76" s="12"/>
      <c r="D76" s="12"/>
      <c r="E76" s="12"/>
      <c r="F76" s="12"/>
      <c r="G76" s="12"/>
      <c r="H76" s="12"/>
      <c r="I76" s="12"/>
      <c r="J76" s="12"/>
      <c r="K76" s="12"/>
      <c r="L76" s="12"/>
      <c r="M76" s="12"/>
      <c r="N76" s="12"/>
      <c r="O76" s="12"/>
      <c r="P76" s="12"/>
    </row>
    <row r="77" spans="2:16" ht="12.75">
      <c r="B77" s="12"/>
      <c r="C77" s="12"/>
      <c r="D77" s="12"/>
      <c r="E77" s="12"/>
      <c r="F77" s="12"/>
      <c r="G77" s="12"/>
      <c r="H77" s="12"/>
      <c r="I77" s="12"/>
      <c r="J77" s="12"/>
      <c r="K77" s="12"/>
      <c r="L77" s="12"/>
      <c r="M77" s="12"/>
      <c r="N77" s="12"/>
      <c r="O77" s="12"/>
      <c r="P77" s="12"/>
    </row>
    <row r="78" spans="2:16" ht="12.75">
      <c r="B78" s="12"/>
      <c r="C78" s="12"/>
      <c r="D78" s="12"/>
      <c r="E78" s="12"/>
      <c r="F78" s="12"/>
      <c r="G78" s="12"/>
      <c r="H78" s="12"/>
      <c r="I78" s="12"/>
      <c r="J78" s="12"/>
      <c r="K78" s="12"/>
      <c r="L78" s="12"/>
      <c r="M78" s="12"/>
      <c r="N78" s="12"/>
      <c r="O78" s="12"/>
      <c r="P78" s="12"/>
    </row>
    <row r="79" spans="2:16" ht="12.75">
      <c r="B79" s="12"/>
      <c r="C79" s="12"/>
      <c r="D79" s="12"/>
      <c r="E79" s="12"/>
      <c r="F79" s="12"/>
      <c r="G79" s="12"/>
      <c r="H79" s="12"/>
      <c r="I79" s="12"/>
      <c r="J79" s="12"/>
      <c r="K79" s="12"/>
      <c r="L79" s="12"/>
      <c r="M79" s="12"/>
      <c r="N79" s="12"/>
      <c r="O79" s="12"/>
      <c r="P79" s="12"/>
    </row>
    <row r="80" spans="2:16" ht="12.75">
      <c r="B80" s="12"/>
      <c r="C80" s="12"/>
      <c r="D80" s="12"/>
      <c r="E80" s="12"/>
      <c r="F80" s="12"/>
      <c r="G80" s="12"/>
      <c r="H80" s="12"/>
      <c r="I80" s="12"/>
      <c r="J80" s="12"/>
      <c r="K80" s="12"/>
      <c r="L80" s="12"/>
      <c r="M80" s="12"/>
      <c r="N80" s="12"/>
      <c r="O80" s="12"/>
      <c r="P80" s="12"/>
    </row>
    <row r="81" spans="2:16" ht="12.75">
      <c r="B81" s="12"/>
      <c r="C81" s="12"/>
      <c r="D81" s="12"/>
      <c r="E81" s="12"/>
      <c r="F81" s="12"/>
      <c r="G81" s="12"/>
      <c r="H81" s="12"/>
      <c r="I81" s="12"/>
      <c r="J81" s="12"/>
      <c r="K81" s="12"/>
      <c r="L81" s="12"/>
      <c r="M81" s="12"/>
      <c r="N81" s="12"/>
      <c r="O81" s="12"/>
      <c r="P81" s="12"/>
    </row>
    <row r="82" spans="2:16" ht="12.75">
      <c r="B82" s="12"/>
      <c r="C82" s="12"/>
      <c r="D82" s="12"/>
      <c r="E82" s="12"/>
      <c r="F82" s="12"/>
      <c r="G82" s="12"/>
      <c r="H82" s="12"/>
      <c r="I82" s="12"/>
      <c r="J82" s="12"/>
      <c r="K82" s="12"/>
      <c r="L82" s="12"/>
      <c r="M82" s="12"/>
      <c r="N82" s="12"/>
      <c r="O82" s="12"/>
      <c r="P82" s="12"/>
    </row>
    <row r="83" spans="2:16" ht="12.75">
      <c r="B83" s="12"/>
      <c r="C83" s="12"/>
      <c r="D83" s="12"/>
      <c r="E83" s="12"/>
      <c r="F83" s="12"/>
      <c r="G83" s="12"/>
      <c r="H83" s="12"/>
      <c r="I83" s="12"/>
      <c r="J83" s="12"/>
      <c r="K83" s="12"/>
      <c r="L83" s="12"/>
      <c r="M83" s="12"/>
      <c r="N83" s="12"/>
      <c r="O83" s="12"/>
      <c r="P83" s="12"/>
    </row>
    <row r="84" spans="2:16" ht="12.75">
      <c r="B84" s="12"/>
      <c r="C84" s="12"/>
      <c r="D84" s="12"/>
      <c r="E84" s="12"/>
      <c r="F84" s="12"/>
      <c r="G84" s="12"/>
      <c r="H84" s="12"/>
      <c r="I84" s="12"/>
      <c r="J84" s="12"/>
      <c r="K84" s="12"/>
      <c r="L84" s="12"/>
      <c r="M84" s="12"/>
      <c r="N84" s="12"/>
      <c r="O84" s="12"/>
      <c r="P84" s="12"/>
    </row>
    <row r="85" spans="2:16" ht="12.75">
      <c r="B85" s="12"/>
      <c r="C85" s="12"/>
      <c r="D85" s="12"/>
      <c r="E85" s="12"/>
      <c r="F85" s="12"/>
      <c r="G85" s="12"/>
      <c r="H85" s="12"/>
      <c r="I85" s="12"/>
      <c r="J85" s="12"/>
      <c r="K85" s="12"/>
      <c r="L85" s="12"/>
      <c r="M85" s="12"/>
      <c r="N85" s="12"/>
      <c r="O85" s="12"/>
      <c r="P85" s="12"/>
    </row>
    <row r="86" spans="2:16" ht="12.75">
      <c r="B86" s="12"/>
      <c r="C86" s="12"/>
      <c r="D86" s="12"/>
      <c r="E86" s="12"/>
      <c r="F86" s="12"/>
      <c r="G86" s="12"/>
      <c r="H86" s="12"/>
      <c r="I86" s="12"/>
      <c r="J86" s="12"/>
      <c r="K86" s="12"/>
      <c r="L86" s="12"/>
      <c r="M86" s="12"/>
      <c r="N86" s="12"/>
      <c r="O86" s="12"/>
      <c r="P86" s="12"/>
    </row>
    <row r="87" spans="2:16" ht="12.75">
      <c r="B87" s="12"/>
      <c r="C87" s="12"/>
      <c r="D87" s="12"/>
      <c r="E87" s="12"/>
      <c r="F87" s="12"/>
      <c r="G87" s="12"/>
      <c r="H87" s="12"/>
      <c r="I87" s="12"/>
      <c r="J87" s="12"/>
      <c r="K87" s="12"/>
      <c r="L87" s="12"/>
      <c r="M87" s="12"/>
      <c r="N87" s="12"/>
      <c r="O87" s="12"/>
      <c r="P87" s="12"/>
    </row>
    <row r="88" spans="2:16" ht="12.75">
      <c r="B88" s="12"/>
      <c r="C88" s="12"/>
      <c r="D88" s="12"/>
      <c r="E88" s="12"/>
      <c r="F88" s="12"/>
      <c r="G88" s="12"/>
      <c r="H88" s="12"/>
      <c r="I88" s="12"/>
      <c r="J88" s="12"/>
      <c r="K88" s="12"/>
      <c r="L88" s="12"/>
      <c r="M88" s="12"/>
      <c r="N88" s="12"/>
      <c r="O88" s="12"/>
      <c r="P88" s="12"/>
    </row>
    <row r="89" spans="2:16" ht="12.75">
      <c r="B89" s="12"/>
      <c r="C89" s="12"/>
      <c r="D89" s="12"/>
      <c r="E89" s="12"/>
      <c r="F89" s="12"/>
      <c r="G89" s="12"/>
      <c r="H89" s="12"/>
      <c r="I89" s="12"/>
      <c r="J89" s="12"/>
      <c r="K89" s="12"/>
      <c r="L89" s="12"/>
      <c r="M89" s="12"/>
      <c r="N89" s="12"/>
      <c r="O89" s="12"/>
      <c r="P89" s="12"/>
    </row>
    <row r="90" spans="2:16" ht="12.75">
      <c r="B90" s="12"/>
      <c r="C90" s="12"/>
      <c r="D90" s="12"/>
      <c r="E90" s="12"/>
      <c r="F90" s="12"/>
      <c r="G90" s="12"/>
      <c r="H90" s="12"/>
      <c r="I90" s="12"/>
      <c r="J90" s="12"/>
      <c r="K90" s="12"/>
      <c r="L90" s="12"/>
      <c r="M90" s="12"/>
      <c r="N90" s="12"/>
      <c r="O90" s="12"/>
      <c r="P90" s="12"/>
    </row>
    <row r="91" spans="2:16" ht="12.75">
      <c r="B91" s="12"/>
      <c r="C91" s="12"/>
      <c r="D91" s="12"/>
      <c r="E91" s="12"/>
      <c r="F91" s="12"/>
      <c r="G91" s="12"/>
      <c r="H91" s="12"/>
      <c r="I91" s="12"/>
      <c r="J91" s="12"/>
      <c r="K91" s="12"/>
      <c r="L91" s="12"/>
      <c r="M91" s="12"/>
      <c r="N91" s="12"/>
      <c r="O91" s="12"/>
      <c r="P91" s="12"/>
    </row>
    <row r="92" spans="2:16" ht="12.75">
      <c r="B92" s="12"/>
      <c r="C92" s="12"/>
      <c r="D92" s="12"/>
      <c r="E92" s="12"/>
      <c r="F92" s="12"/>
      <c r="G92" s="12"/>
      <c r="H92" s="12"/>
      <c r="I92" s="12"/>
      <c r="J92" s="12"/>
      <c r="K92" s="12"/>
      <c r="L92" s="12"/>
      <c r="M92" s="12"/>
      <c r="N92" s="12"/>
      <c r="O92" s="12"/>
      <c r="P92" s="12"/>
    </row>
    <row r="93" spans="2:16" ht="12.75">
      <c r="B93" s="12"/>
      <c r="C93" s="12"/>
      <c r="D93" s="12"/>
      <c r="E93" s="12"/>
      <c r="F93" s="12"/>
      <c r="G93" s="12"/>
      <c r="H93" s="12"/>
      <c r="I93" s="12"/>
      <c r="J93" s="12"/>
      <c r="K93" s="12"/>
      <c r="L93" s="12"/>
      <c r="M93" s="12"/>
      <c r="N93" s="12"/>
      <c r="O93" s="12"/>
      <c r="P93" s="12"/>
    </row>
    <row r="94" spans="2:16" ht="12.75">
      <c r="B94" s="12"/>
      <c r="C94" s="12"/>
      <c r="D94" s="12"/>
      <c r="E94" s="12"/>
      <c r="F94" s="12"/>
      <c r="G94" s="12"/>
      <c r="H94" s="12"/>
      <c r="I94" s="12"/>
      <c r="J94" s="12"/>
      <c r="K94" s="12"/>
      <c r="L94" s="12"/>
      <c r="M94" s="12"/>
      <c r="N94" s="12"/>
      <c r="O94" s="12"/>
      <c r="P94" s="12"/>
    </row>
    <row r="95" spans="2:16" ht="12.75">
      <c r="B95" s="12"/>
      <c r="C95" s="12"/>
      <c r="D95" s="12"/>
      <c r="E95" s="12"/>
      <c r="F95" s="12"/>
      <c r="G95" s="12"/>
      <c r="H95" s="12"/>
      <c r="I95" s="12"/>
      <c r="J95" s="12"/>
      <c r="K95" s="12"/>
      <c r="L95" s="12"/>
      <c r="M95" s="12"/>
      <c r="N95" s="12"/>
      <c r="O95" s="12"/>
      <c r="P95" s="12"/>
    </row>
    <row r="96" spans="2:16" ht="12.75">
      <c r="B96" s="12"/>
      <c r="C96" s="12"/>
      <c r="D96" s="12"/>
      <c r="E96" s="12"/>
      <c r="F96" s="12"/>
      <c r="G96" s="12"/>
      <c r="H96" s="12"/>
      <c r="I96" s="12"/>
      <c r="J96" s="12"/>
      <c r="K96" s="12"/>
      <c r="L96" s="12"/>
      <c r="M96" s="12"/>
      <c r="N96" s="12"/>
      <c r="O96" s="12"/>
      <c r="P96" s="12"/>
    </row>
    <row r="97" spans="2:16" ht="12.75">
      <c r="B97" s="12"/>
      <c r="C97" s="12"/>
      <c r="D97" s="12"/>
      <c r="E97" s="12"/>
      <c r="F97" s="12"/>
      <c r="G97" s="12"/>
      <c r="H97" s="12"/>
      <c r="I97" s="12"/>
      <c r="J97" s="12"/>
      <c r="K97" s="12"/>
      <c r="L97" s="12"/>
      <c r="M97" s="12"/>
      <c r="N97" s="12"/>
      <c r="O97" s="12"/>
      <c r="P97" s="12"/>
    </row>
    <row r="98" spans="2:16" ht="12.75">
      <c r="B98" s="12"/>
      <c r="C98" s="12"/>
      <c r="D98" s="12"/>
      <c r="E98" s="12"/>
      <c r="F98" s="12"/>
      <c r="G98" s="12"/>
      <c r="H98" s="12"/>
      <c r="I98" s="12"/>
      <c r="J98" s="12"/>
      <c r="K98" s="12"/>
      <c r="L98" s="12"/>
      <c r="M98" s="12"/>
      <c r="N98" s="12"/>
      <c r="O98" s="12"/>
      <c r="P98" s="12"/>
    </row>
    <row r="99" spans="2:16" ht="12.75">
      <c r="B99" s="12"/>
      <c r="C99" s="12"/>
      <c r="D99" s="12"/>
      <c r="E99" s="12"/>
      <c r="F99" s="12"/>
      <c r="G99" s="12"/>
      <c r="H99" s="12"/>
      <c r="I99" s="12"/>
      <c r="J99" s="12"/>
      <c r="K99" s="12"/>
      <c r="L99" s="12"/>
      <c r="M99" s="12"/>
      <c r="N99" s="12"/>
      <c r="O99" s="12"/>
      <c r="P99" s="12"/>
    </row>
    <row r="100" spans="2:16" ht="12.75">
      <c r="B100" s="12"/>
      <c r="C100" s="12"/>
      <c r="D100" s="12"/>
      <c r="E100" s="12"/>
      <c r="F100" s="12"/>
      <c r="G100" s="12"/>
      <c r="H100" s="12"/>
      <c r="I100" s="12"/>
      <c r="J100" s="12"/>
      <c r="K100" s="12"/>
      <c r="L100" s="12"/>
      <c r="M100" s="12"/>
      <c r="N100" s="12"/>
      <c r="O100" s="12"/>
      <c r="P100" s="12"/>
    </row>
    <row r="101" spans="2:16" ht="12.75">
      <c r="B101" s="12"/>
      <c r="C101" s="12"/>
      <c r="D101" s="12"/>
      <c r="E101" s="12"/>
      <c r="F101" s="12"/>
      <c r="G101" s="12"/>
      <c r="H101" s="12"/>
      <c r="I101" s="12"/>
      <c r="J101" s="12"/>
      <c r="K101" s="12"/>
      <c r="L101" s="12"/>
      <c r="M101" s="12"/>
      <c r="N101" s="12"/>
      <c r="O101" s="12"/>
      <c r="P101" s="12"/>
    </row>
    <row r="102" spans="2:16" ht="12.75">
      <c r="B102" s="12"/>
      <c r="C102" s="12"/>
      <c r="D102" s="12"/>
      <c r="E102" s="12"/>
      <c r="F102" s="12"/>
      <c r="G102" s="12"/>
      <c r="H102" s="12"/>
      <c r="I102" s="12"/>
      <c r="J102" s="12"/>
      <c r="K102" s="12"/>
      <c r="L102" s="12"/>
      <c r="M102" s="12"/>
      <c r="N102" s="12"/>
      <c r="O102" s="12"/>
      <c r="P102" s="12"/>
    </row>
    <row r="103" spans="2:16" ht="12.75">
      <c r="B103" s="12"/>
      <c r="C103" s="12"/>
      <c r="D103" s="12"/>
      <c r="E103" s="12"/>
      <c r="F103" s="12"/>
      <c r="G103" s="12"/>
      <c r="H103" s="12"/>
      <c r="I103" s="12"/>
      <c r="J103" s="12"/>
      <c r="K103" s="12"/>
      <c r="L103" s="12"/>
      <c r="M103" s="12"/>
      <c r="N103" s="12"/>
      <c r="O103" s="12"/>
      <c r="P103" s="12"/>
    </row>
    <row r="104" spans="2:16" ht="12.75">
      <c r="B104" s="12"/>
      <c r="C104" s="12"/>
      <c r="D104" s="12"/>
      <c r="E104" s="12"/>
      <c r="F104" s="12"/>
      <c r="G104" s="12"/>
      <c r="H104" s="12"/>
      <c r="I104" s="12"/>
      <c r="J104" s="12"/>
      <c r="K104" s="12"/>
      <c r="L104" s="12"/>
      <c r="M104" s="12"/>
      <c r="N104" s="12"/>
      <c r="O104" s="12"/>
      <c r="P104" s="12"/>
    </row>
    <row r="105" spans="2:16" ht="12.75">
      <c r="B105" s="12"/>
      <c r="C105" s="12"/>
      <c r="D105" s="12"/>
      <c r="E105" s="12"/>
      <c r="F105" s="12"/>
      <c r="G105" s="12"/>
      <c r="H105" s="12"/>
      <c r="I105" s="12"/>
      <c r="J105" s="12"/>
      <c r="K105" s="12"/>
      <c r="L105" s="12"/>
      <c r="M105" s="12"/>
      <c r="N105" s="12"/>
      <c r="O105" s="12"/>
      <c r="P105" s="12"/>
    </row>
    <row r="106" spans="2:16" ht="12.75">
      <c r="B106" s="12"/>
      <c r="C106" s="12"/>
      <c r="D106" s="12"/>
      <c r="E106" s="12"/>
      <c r="F106" s="12"/>
      <c r="G106" s="12"/>
      <c r="H106" s="12"/>
      <c r="I106" s="12"/>
      <c r="J106" s="12"/>
      <c r="K106" s="12"/>
      <c r="L106" s="12"/>
      <c r="M106" s="12"/>
      <c r="N106" s="12"/>
      <c r="O106" s="12"/>
      <c r="P106" s="12"/>
    </row>
    <row r="107" spans="2:16" ht="12.75">
      <c r="B107" s="12"/>
      <c r="C107" s="12"/>
      <c r="D107" s="12"/>
      <c r="E107" s="12"/>
      <c r="F107" s="12"/>
      <c r="G107" s="12"/>
      <c r="H107" s="12"/>
      <c r="I107" s="12"/>
      <c r="J107" s="12"/>
      <c r="K107" s="12"/>
      <c r="L107" s="12"/>
      <c r="M107" s="12"/>
      <c r="N107" s="12"/>
      <c r="O107" s="12"/>
      <c r="P107" s="12"/>
    </row>
    <row r="108" spans="2:16" ht="12.75">
      <c r="B108" s="12"/>
      <c r="C108" s="12"/>
      <c r="D108" s="12"/>
      <c r="E108" s="12"/>
      <c r="F108" s="12"/>
      <c r="G108" s="12"/>
      <c r="H108" s="12"/>
      <c r="I108" s="12"/>
      <c r="J108" s="12"/>
      <c r="K108" s="12"/>
      <c r="L108" s="12"/>
      <c r="M108" s="12"/>
      <c r="N108" s="12"/>
      <c r="O108" s="12"/>
      <c r="P108" s="12"/>
    </row>
    <row r="109" spans="2:16" ht="12.75">
      <c r="B109" s="12"/>
      <c r="C109" s="12"/>
      <c r="D109" s="12"/>
      <c r="E109" s="12"/>
      <c r="F109" s="12"/>
      <c r="G109" s="12"/>
      <c r="H109" s="12"/>
      <c r="I109" s="12"/>
      <c r="J109" s="12"/>
      <c r="K109" s="12"/>
      <c r="L109" s="12"/>
      <c r="M109" s="12"/>
      <c r="N109" s="12"/>
      <c r="O109" s="12"/>
      <c r="P109" s="12"/>
    </row>
    <row r="110" spans="2:16" ht="12.75">
      <c r="B110" s="12"/>
      <c r="C110" s="12"/>
      <c r="D110" s="12"/>
      <c r="E110" s="12"/>
      <c r="F110" s="12"/>
      <c r="G110" s="12"/>
      <c r="H110" s="12"/>
      <c r="I110" s="12"/>
      <c r="J110" s="12"/>
      <c r="K110" s="12"/>
      <c r="L110" s="12"/>
      <c r="M110" s="12"/>
      <c r="N110" s="12"/>
      <c r="O110" s="12"/>
      <c r="P110" s="12"/>
    </row>
    <row r="111" spans="2:16" ht="12.75">
      <c r="B111" s="12"/>
      <c r="C111" s="12"/>
      <c r="D111" s="12"/>
      <c r="E111" s="12"/>
      <c r="F111" s="12"/>
      <c r="G111" s="12"/>
      <c r="H111" s="12"/>
      <c r="I111" s="12"/>
      <c r="J111" s="12"/>
      <c r="K111" s="12"/>
      <c r="L111" s="12"/>
      <c r="M111" s="12"/>
      <c r="N111" s="12"/>
      <c r="O111" s="12"/>
      <c r="P111" s="12"/>
    </row>
    <row r="112" spans="2:16" ht="12.75">
      <c r="B112" s="12"/>
      <c r="C112" s="12"/>
      <c r="D112" s="12"/>
      <c r="E112" s="12"/>
      <c r="F112" s="12"/>
      <c r="G112" s="12"/>
      <c r="H112" s="12"/>
      <c r="I112" s="12"/>
      <c r="J112" s="12"/>
      <c r="K112" s="12"/>
      <c r="L112" s="12"/>
      <c r="M112" s="12"/>
      <c r="N112" s="12"/>
      <c r="O112" s="12"/>
      <c r="P112" s="12"/>
    </row>
    <row r="113" spans="2:16" ht="12.75">
      <c r="B113" s="12"/>
      <c r="C113" s="12"/>
      <c r="D113" s="12"/>
      <c r="E113" s="12"/>
      <c r="F113" s="12"/>
      <c r="G113" s="12"/>
      <c r="H113" s="12"/>
      <c r="I113" s="12"/>
      <c r="J113" s="12"/>
      <c r="K113" s="12"/>
      <c r="L113" s="12"/>
      <c r="M113" s="12"/>
      <c r="N113" s="12"/>
      <c r="O113" s="12"/>
      <c r="P113" s="12"/>
    </row>
    <row r="114" spans="2:16" ht="12.75">
      <c r="B114" s="12"/>
      <c r="C114" s="12"/>
      <c r="D114" s="12"/>
      <c r="E114" s="12"/>
      <c r="F114" s="12"/>
      <c r="G114" s="12"/>
      <c r="H114" s="12"/>
      <c r="I114" s="12"/>
      <c r="J114" s="12"/>
      <c r="K114" s="12"/>
      <c r="L114" s="12"/>
      <c r="M114" s="12"/>
      <c r="N114" s="12"/>
      <c r="O114" s="12"/>
      <c r="P114" s="12"/>
    </row>
    <row r="115" spans="2:16" ht="12.75">
      <c r="B115" s="12"/>
      <c r="C115" s="12"/>
      <c r="D115" s="12"/>
      <c r="E115" s="12"/>
      <c r="F115" s="12"/>
      <c r="G115" s="12"/>
      <c r="H115" s="12"/>
      <c r="I115" s="12"/>
      <c r="J115" s="12"/>
      <c r="K115" s="12"/>
      <c r="L115" s="12"/>
      <c r="M115" s="12"/>
      <c r="N115" s="12"/>
      <c r="O115" s="12"/>
      <c r="P115" s="12"/>
    </row>
    <row r="116" spans="2:16" ht="12.75">
      <c r="B116" s="12"/>
      <c r="C116" s="12"/>
      <c r="D116" s="12"/>
      <c r="E116" s="12"/>
      <c r="F116" s="12"/>
      <c r="G116" s="12"/>
      <c r="H116" s="12"/>
      <c r="I116" s="12"/>
      <c r="J116" s="12"/>
      <c r="K116" s="12"/>
      <c r="L116" s="12"/>
      <c r="M116" s="12"/>
      <c r="N116" s="12"/>
      <c r="O116" s="12"/>
      <c r="P116" s="12"/>
    </row>
    <row r="117" spans="2:16" ht="12.75">
      <c r="B117" s="12"/>
      <c r="C117" s="12"/>
      <c r="D117" s="12"/>
      <c r="E117" s="12"/>
      <c r="F117" s="12"/>
      <c r="G117" s="12"/>
      <c r="H117" s="12"/>
      <c r="I117" s="12"/>
      <c r="J117" s="12"/>
      <c r="K117" s="12"/>
      <c r="L117" s="12"/>
      <c r="M117" s="12"/>
      <c r="N117" s="12"/>
      <c r="O117" s="12"/>
      <c r="P117" s="12"/>
    </row>
    <row r="118" spans="2:16" ht="12.75">
      <c r="B118" s="12"/>
      <c r="C118" s="12"/>
      <c r="D118" s="12"/>
      <c r="E118" s="12"/>
      <c r="F118" s="12"/>
      <c r="G118" s="12"/>
      <c r="H118" s="12"/>
      <c r="I118" s="12"/>
      <c r="J118" s="12"/>
      <c r="K118" s="12"/>
      <c r="L118" s="12"/>
      <c r="M118" s="12"/>
      <c r="N118" s="12"/>
      <c r="O118" s="12"/>
      <c r="P118" s="12"/>
    </row>
    <row r="119" spans="2:16" ht="12.75">
      <c r="B119" s="12"/>
      <c r="C119" s="12"/>
      <c r="D119" s="12"/>
      <c r="E119" s="12"/>
      <c r="F119" s="12"/>
      <c r="G119" s="12"/>
      <c r="H119" s="12"/>
      <c r="I119" s="12"/>
      <c r="J119" s="12"/>
      <c r="K119" s="12"/>
      <c r="L119" s="12"/>
      <c r="M119" s="12"/>
      <c r="N119" s="12"/>
      <c r="O119" s="12"/>
      <c r="P119" s="12"/>
    </row>
    <row r="120" spans="2:16" ht="12.75">
      <c r="B120" s="12"/>
      <c r="C120" s="12"/>
      <c r="D120" s="12"/>
      <c r="E120" s="12"/>
      <c r="F120" s="12"/>
      <c r="G120" s="12"/>
      <c r="H120" s="12"/>
      <c r="I120" s="12"/>
      <c r="J120" s="12"/>
      <c r="K120" s="12"/>
      <c r="L120" s="12"/>
      <c r="M120" s="12"/>
      <c r="N120" s="12"/>
      <c r="O120" s="12"/>
      <c r="P120" s="12"/>
    </row>
    <row r="121" spans="2:16" ht="12.75">
      <c r="B121" s="12"/>
      <c r="C121" s="12"/>
      <c r="D121" s="12"/>
      <c r="E121" s="12"/>
      <c r="F121" s="12"/>
      <c r="G121" s="12"/>
      <c r="H121" s="12"/>
      <c r="I121" s="12"/>
      <c r="J121" s="12"/>
      <c r="K121" s="12"/>
      <c r="L121" s="12"/>
      <c r="M121" s="12"/>
      <c r="N121" s="12"/>
      <c r="O121" s="12"/>
      <c r="P121" s="12"/>
    </row>
    <row r="122" spans="2:16" ht="12.75">
      <c r="B122" s="12"/>
      <c r="C122" s="12"/>
      <c r="D122" s="12"/>
      <c r="E122" s="12"/>
      <c r="F122" s="12"/>
      <c r="G122" s="12"/>
      <c r="H122" s="12"/>
      <c r="I122" s="12"/>
      <c r="J122" s="12"/>
      <c r="K122" s="12"/>
      <c r="L122" s="12"/>
      <c r="M122" s="12"/>
      <c r="N122" s="12"/>
      <c r="O122" s="12"/>
      <c r="P122" s="12"/>
    </row>
    <row r="123" spans="2:16" ht="12.75">
      <c r="B123" s="12"/>
      <c r="C123" s="12"/>
      <c r="D123" s="12"/>
      <c r="E123" s="12"/>
      <c r="F123" s="12"/>
      <c r="G123" s="12"/>
      <c r="H123" s="12"/>
      <c r="I123" s="12"/>
      <c r="J123" s="12"/>
      <c r="K123" s="12"/>
      <c r="L123" s="12"/>
      <c r="M123" s="12"/>
      <c r="N123" s="12"/>
      <c r="O123" s="12"/>
      <c r="P123" s="12"/>
    </row>
    <row r="124" spans="2:16" ht="12.75">
      <c r="B124" s="12"/>
      <c r="C124" s="12"/>
      <c r="D124" s="12"/>
      <c r="E124" s="12"/>
      <c r="F124" s="12"/>
      <c r="G124" s="12"/>
      <c r="H124" s="12"/>
      <c r="I124" s="12"/>
      <c r="J124" s="12"/>
      <c r="K124" s="12"/>
      <c r="L124" s="12"/>
      <c r="M124" s="12"/>
      <c r="N124" s="12"/>
      <c r="O124" s="12"/>
      <c r="P124" s="12"/>
    </row>
    <row r="125" spans="2:16" ht="12.75">
      <c r="B125" s="12"/>
      <c r="C125" s="12"/>
      <c r="D125" s="12"/>
      <c r="E125" s="12"/>
      <c r="F125" s="12"/>
      <c r="G125" s="12"/>
      <c r="H125" s="12"/>
      <c r="I125" s="12"/>
      <c r="J125" s="12"/>
      <c r="K125" s="12"/>
      <c r="L125" s="12"/>
      <c r="M125" s="12"/>
      <c r="N125" s="12"/>
      <c r="O125" s="12"/>
      <c r="P125" s="12"/>
    </row>
    <row r="126" spans="2:16" ht="12.75">
      <c r="B126" s="12"/>
      <c r="C126" s="12"/>
      <c r="D126" s="12"/>
      <c r="E126" s="12"/>
      <c r="F126" s="12"/>
      <c r="G126" s="12"/>
      <c r="H126" s="12"/>
      <c r="I126" s="12"/>
      <c r="J126" s="12"/>
      <c r="K126" s="12"/>
      <c r="L126" s="12"/>
      <c r="M126" s="12"/>
      <c r="N126" s="12"/>
      <c r="O126" s="12"/>
      <c r="P126" s="12"/>
    </row>
    <row r="127" spans="2:16" ht="12.75">
      <c r="B127" s="12"/>
      <c r="C127" s="12"/>
      <c r="D127" s="12"/>
      <c r="E127" s="12"/>
      <c r="F127" s="12"/>
      <c r="G127" s="12"/>
      <c r="H127" s="12"/>
      <c r="I127" s="12"/>
      <c r="J127" s="12"/>
      <c r="K127" s="12"/>
      <c r="L127" s="12"/>
      <c r="M127" s="12"/>
      <c r="N127" s="12"/>
      <c r="O127" s="12"/>
      <c r="P127" s="12"/>
    </row>
    <row r="128" spans="2:16" ht="12.75">
      <c r="B128" s="12"/>
      <c r="C128" s="12"/>
      <c r="D128" s="12"/>
      <c r="E128" s="12"/>
      <c r="F128" s="12"/>
      <c r="G128" s="12"/>
      <c r="H128" s="12"/>
      <c r="I128" s="12"/>
      <c r="J128" s="12"/>
      <c r="K128" s="12"/>
      <c r="L128" s="12"/>
      <c r="M128" s="12"/>
      <c r="N128" s="12"/>
      <c r="O128" s="12"/>
      <c r="P128" s="12"/>
    </row>
    <row r="129" spans="2:16" ht="12.75">
      <c r="B129" s="12"/>
      <c r="C129" s="12"/>
      <c r="D129" s="12"/>
      <c r="E129" s="12"/>
      <c r="F129" s="12"/>
      <c r="G129" s="12"/>
      <c r="H129" s="12"/>
      <c r="I129" s="12"/>
      <c r="J129" s="12"/>
      <c r="K129" s="12"/>
      <c r="L129" s="12"/>
      <c r="M129" s="12"/>
      <c r="N129" s="12"/>
      <c r="O129" s="12"/>
      <c r="P129" s="12"/>
    </row>
    <row r="130" spans="2:16" ht="12.75">
      <c r="B130" s="12"/>
      <c r="C130" s="12"/>
      <c r="D130" s="12"/>
      <c r="E130" s="12"/>
      <c r="F130" s="12"/>
      <c r="G130" s="12"/>
      <c r="H130" s="12"/>
      <c r="I130" s="12"/>
      <c r="J130" s="12"/>
      <c r="K130" s="12"/>
      <c r="L130" s="12"/>
      <c r="M130" s="12"/>
      <c r="N130" s="12"/>
      <c r="O130" s="12"/>
      <c r="P130" s="12"/>
    </row>
    <row r="131" spans="2:16" ht="12.75">
      <c r="B131" s="12"/>
      <c r="C131" s="12"/>
      <c r="D131" s="12"/>
      <c r="E131" s="12"/>
      <c r="F131" s="12"/>
      <c r="G131" s="12"/>
      <c r="H131" s="12"/>
      <c r="I131" s="12"/>
      <c r="J131" s="12"/>
      <c r="K131" s="12"/>
      <c r="L131" s="12"/>
      <c r="M131" s="12"/>
      <c r="N131" s="12"/>
      <c r="O131" s="12"/>
      <c r="P131" s="12"/>
    </row>
    <row r="132" spans="2:16" ht="12.75">
      <c r="B132" s="12"/>
      <c r="C132" s="12"/>
      <c r="D132" s="12"/>
      <c r="E132" s="12"/>
      <c r="F132" s="12"/>
      <c r="G132" s="12"/>
      <c r="H132" s="12"/>
      <c r="I132" s="12"/>
      <c r="J132" s="12"/>
      <c r="K132" s="12"/>
      <c r="L132" s="12"/>
      <c r="M132" s="12"/>
      <c r="N132" s="12"/>
      <c r="O132" s="12"/>
      <c r="P132" s="12"/>
    </row>
    <row r="133" spans="2:16" ht="12.75">
      <c r="B133" s="12"/>
      <c r="C133" s="12"/>
      <c r="D133" s="12"/>
      <c r="E133" s="12"/>
      <c r="F133" s="12"/>
      <c r="G133" s="12"/>
      <c r="H133" s="12"/>
      <c r="I133" s="12"/>
      <c r="J133" s="12"/>
      <c r="K133" s="12"/>
      <c r="L133" s="12"/>
      <c r="M133" s="12"/>
      <c r="N133" s="12"/>
      <c r="O133" s="12"/>
      <c r="P133" s="12"/>
    </row>
    <row r="134" spans="2:16" ht="12.75">
      <c r="B134" s="12"/>
      <c r="C134" s="12"/>
      <c r="D134" s="12"/>
      <c r="E134" s="12"/>
      <c r="F134" s="12"/>
      <c r="G134" s="12"/>
      <c r="H134" s="12"/>
      <c r="I134" s="12"/>
      <c r="J134" s="12"/>
      <c r="K134" s="12"/>
      <c r="L134" s="12"/>
      <c r="M134" s="12"/>
      <c r="N134" s="12"/>
      <c r="O134" s="12"/>
      <c r="P134" s="12"/>
    </row>
    <row r="135" spans="2:16" ht="12.75">
      <c r="B135" s="12"/>
      <c r="C135" s="12"/>
      <c r="D135" s="12"/>
      <c r="E135" s="12"/>
      <c r="F135" s="12"/>
      <c r="G135" s="12"/>
      <c r="H135" s="12"/>
      <c r="I135" s="12"/>
      <c r="J135" s="12"/>
      <c r="K135" s="12"/>
      <c r="L135" s="12"/>
      <c r="M135" s="12"/>
      <c r="N135" s="12"/>
      <c r="O135" s="12"/>
      <c r="P135" s="12"/>
    </row>
    <row r="136" spans="2:16" ht="12.75">
      <c r="B136" s="12"/>
      <c r="C136" s="12"/>
      <c r="D136" s="12"/>
      <c r="E136" s="12"/>
      <c r="F136" s="12"/>
      <c r="G136" s="12"/>
      <c r="H136" s="12"/>
      <c r="I136" s="12"/>
      <c r="J136" s="12"/>
      <c r="K136" s="12"/>
      <c r="L136" s="12"/>
      <c r="M136" s="12"/>
      <c r="N136" s="12"/>
      <c r="O136" s="12"/>
      <c r="P136" s="12"/>
    </row>
    <row r="137" spans="2:16" ht="12.75">
      <c r="B137" s="12"/>
      <c r="C137" s="12"/>
      <c r="D137" s="12"/>
      <c r="E137" s="12"/>
      <c r="F137" s="12"/>
      <c r="G137" s="12"/>
      <c r="H137" s="12"/>
      <c r="I137" s="12"/>
      <c r="J137" s="12"/>
      <c r="K137" s="12"/>
      <c r="L137" s="12"/>
      <c r="M137" s="12"/>
      <c r="N137" s="12"/>
      <c r="O137" s="12"/>
      <c r="P137" s="12"/>
    </row>
    <row r="138" spans="2:16" ht="12.75">
      <c r="B138" s="12"/>
      <c r="C138" s="12"/>
      <c r="D138" s="12"/>
      <c r="E138" s="12"/>
      <c r="F138" s="12"/>
      <c r="G138" s="12"/>
      <c r="H138" s="12"/>
      <c r="I138" s="12"/>
      <c r="J138" s="12"/>
      <c r="K138" s="12"/>
      <c r="L138" s="12"/>
      <c r="M138" s="12"/>
      <c r="N138" s="12"/>
      <c r="O138" s="12"/>
      <c r="P138" s="12"/>
    </row>
    <row r="139" spans="2:16" ht="12.75">
      <c r="B139" s="12"/>
      <c r="C139" s="12"/>
      <c r="D139" s="12"/>
      <c r="E139" s="12"/>
      <c r="F139" s="12"/>
      <c r="G139" s="12"/>
      <c r="H139" s="12"/>
      <c r="I139" s="12"/>
      <c r="J139" s="12"/>
      <c r="K139" s="12"/>
      <c r="L139" s="12"/>
      <c r="M139" s="12"/>
      <c r="N139" s="12"/>
      <c r="O139" s="12"/>
      <c r="P139" s="12"/>
    </row>
    <row r="140" spans="2:16" ht="12.75">
      <c r="B140" s="12"/>
      <c r="C140" s="12"/>
      <c r="D140" s="12"/>
      <c r="E140" s="12"/>
      <c r="F140" s="12"/>
      <c r="G140" s="12"/>
      <c r="H140" s="12"/>
      <c r="I140" s="12"/>
      <c r="J140" s="12"/>
      <c r="K140" s="12"/>
      <c r="L140" s="12"/>
      <c r="M140" s="12"/>
      <c r="N140" s="12"/>
      <c r="O140" s="12"/>
      <c r="P140" s="12"/>
    </row>
    <row r="141" spans="2:16" ht="12.75">
      <c r="B141" s="12"/>
      <c r="C141" s="12"/>
      <c r="D141" s="12"/>
      <c r="E141" s="12"/>
      <c r="F141" s="12"/>
      <c r="G141" s="12"/>
      <c r="H141" s="12"/>
      <c r="I141" s="12"/>
      <c r="J141" s="12"/>
      <c r="K141" s="12"/>
      <c r="L141" s="12"/>
      <c r="M141" s="12"/>
      <c r="N141" s="12"/>
      <c r="O141" s="12"/>
      <c r="P141" s="12"/>
    </row>
    <row r="142" spans="2:16" ht="12.75">
      <c r="B142" s="12"/>
      <c r="C142" s="12"/>
      <c r="D142" s="12"/>
      <c r="E142" s="12"/>
      <c r="F142" s="12"/>
      <c r="G142" s="12"/>
      <c r="H142" s="12"/>
      <c r="I142" s="12"/>
      <c r="J142" s="12"/>
      <c r="K142" s="12"/>
      <c r="L142" s="12"/>
      <c r="M142" s="12"/>
      <c r="N142" s="12"/>
      <c r="O142" s="12"/>
      <c r="P142" s="12"/>
    </row>
    <row r="143" spans="2:16" ht="12.75">
      <c r="B143" s="12"/>
      <c r="C143" s="12"/>
      <c r="D143" s="12"/>
      <c r="E143" s="12"/>
      <c r="F143" s="12"/>
      <c r="G143" s="12"/>
      <c r="H143" s="12"/>
      <c r="I143" s="12"/>
      <c r="J143" s="12"/>
      <c r="K143" s="12"/>
      <c r="L143" s="12"/>
      <c r="M143" s="12"/>
      <c r="N143" s="12"/>
      <c r="O143" s="12"/>
      <c r="P143" s="12"/>
    </row>
    <row r="144" spans="2:16" ht="12.75">
      <c r="B144" s="12"/>
      <c r="C144" s="12"/>
      <c r="D144" s="12"/>
      <c r="E144" s="12"/>
      <c r="F144" s="12"/>
      <c r="G144" s="12"/>
      <c r="H144" s="12"/>
      <c r="I144" s="12"/>
      <c r="J144" s="12"/>
      <c r="K144" s="12"/>
      <c r="L144" s="12"/>
      <c r="M144" s="12"/>
      <c r="N144" s="12"/>
      <c r="O144" s="12"/>
      <c r="P144" s="12"/>
    </row>
    <row r="145" spans="2:16" ht="12.75">
      <c r="B145" s="12"/>
      <c r="C145" s="12"/>
      <c r="D145" s="12"/>
      <c r="E145" s="12"/>
      <c r="F145" s="12"/>
      <c r="G145" s="12"/>
      <c r="H145" s="12"/>
      <c r="I145" s="12"/>
      <c r="J145" s="12"/>
      <c r="K145" s="12"/>
      <c r="L145" s="12"/>
      <c r="M145" s="12"/>
      <c r="N145" s="12"/>
      <c r="O145" s="12"/>
      <c r="P145" s="12"/>
    </row>
    <row r="146" spans="2:16" ht="12.75">
      <c r="B146" s="12"/>
      <c r="C146" s="12"/>
      <c r="D146" s="12"/>
      <c r="E146" s="12"/>
      <c r="F146" s="12"/>
      <c r="G146" s="12"/>
      <c r="H146" s="12"/>
      <c r="I146" s="12"/>
      <c r="J146" s="12"/>
      <c r="K146" s="12"/>
      <c r="L146" s="12"/>
      <c r="M146" s="12"/>
      <c r="N146" s="12"/>
      <c r="O146" s="12"/>
      <c r="P146" s="12"/>
    </row>
    <row r="147" spans="2:16" ht="12.75">
      <c r="B147" s="12"/>
      <c r="C147" s="12"/>
      <c r="D147" s="12"/>
      <c r="E147" s="12"/>
      <c r="F147" s="12"/>
      <c r="G147" s="12"/>
      <c r="H147" s="12"/>
      <c r="I147" s="12"/>
      <c r="J147" s="12"/>
      <c r="K147" s="12"/>
      <c r="L147" s="12"/>
      <c r="M147" s="12"/>
      <c r="N147" s="12"/>
      <c r="O147" s="12"/>
      <c r="P147" s="12"/>
    </row>
    <row r="148" spans="2:16" ht="12.75">
      <c r="B148" s="12"/>
      <c r="C148" s="12"/>
      <c r="D148" s="12"/>
      <c r="E148" s="12"/>
      <c r="F148" s="12"/>
      <c r="G148" s="12"/>
      <c r="H148" s="12"/>
      <c r="I148" s="12"/>
      <c r="J148" s="12"/>
      <c r="K148" s="12"/>
      <c r="L148" s="12"/>
      <c r="M148" s="12"/>
      <c r="N148" s="12"/>
      <c r="O148" s="12"/>
      <c r="P148" s="12"/>
    </row>
    <row r="149" spans="2:16" ht="12.75">
      <c r="B149" s="12"/>
      <c r="C149" s="12"/>
      <c r="D149" s="12"/>
      <c r="E149" s="12"/>
      <c r="F149" s="12"/>
      <c r="G149" s="12"/>
      <c r="H149" s="12"/>
      <c r="I149" s="12"/>
      <c r="J149" s="12"/>
      <c r="K149" s="12"/>
      <c r="L149" s="12"/>
      <c r="M149" s="12"/>
      <c r="N149" s="12"/>
      <c r="O149" s="12"/>
      <c r="P149" s="12"/>
    </row>
    <row r="150" spans="2:16" ht="12.75">
      <c r="B150" s="12"/>
      <c r="C150" s="12"/>
      <c r="D150" s="12"/>
      <c r="E150" s="12"/>
      <c r="F150" s="12"/>
      <c r="G150" s="12"/>
      <c r="H150" s="12"/>
      <c r="I150" s="12"/>
      <c r="J150" s="12"/>
      <c r="K150" s="12"/>
      <c r="L150" s="12"/>
      <c r="M150" s="12"/>
      <c r="N150" s="12"/>
      <c r="O150" s="12"/>
      <c r="P150" s="12"/>
    </row>
    <row r="151" spans="2:16" ht="12.75">
      <c r="B151" s="12"/>
      <c r="C151" s="12"/>
      <c r="D151" s="12"/>
      <c r="E151" s="12"/>
      <c r="F151" s="12"/>
      <c r="G151" s="12"/>
      <c r="H151" s="12"/>
      <c r="I151" s="12"/>
      <c r="J151" s="12"/>
      <c r="K151" s="12"/>
      <c r="L151" s="12"/>
      <c r="M151" s="12"/>
      <c r="N151" s="12"/>
      <c r="O151" s="12"/>
      <c r="P151" s="12"/>
    </row>
    <row r="152" spans="2:16" ht="12.75">
      <c r="B152" s="12"/>
      <c r="C152" s="12"/>
      <c r="D152" s="12"/>
      <c r="E152" s="12"/>
      <c r="F152" s="12"/>
      <c r="G152" s="12"/>
      <c r="H152" s="12"/>
      <c r="I152" s="12"/>
      <c r="J152" s="12"/>
      <c r="K152" s="12"/>
      <c r="L152" s="12"/>
      <c r="M152" s="12"/>
      <c r="N152" s="12"/>
      <c r="O152" s="12"/>
      <c r="P152" s="12"/>
    </row>
    <row r="153" spans="2:16" ht="12.75">
      <c r="B153" s="12"/>
      <c r="C153" s="12"/>
      <c r="D153" s="12"/>
      <c r="E153" s="12"/>
      <c r="F153" s="12"/>
      <c r="G153" s="12"/>
      <c r="H153" s="12"/>
      <c r="I153" s="12"/>
      <c r="J153" s="12"/>
      <c r="K153" s="12"/>
      <c r="L153" s="12"/>
      <c r="M153" s="12"/>
      <c r="N153" s="12"/>
      <c r="O153" s="12"/>
      <c r="P153" s="12"/>
    </row>
    <row r="154" spans="2:16" ht="12.75">
      <c r="B154" s="12"/>
      <c r="C154" s="12"/>
      <c r="D154" s="12"/>
      <c r="E154" s="12"/>
      <c r="F154" s="12"/>
      <c r="G154" s="12"/>
      <c r="H154" s="12"/>
      <c r="I154" s="12"/>
      <c r="J154" s="12"/>
      <c r="K154" s="12"/>
      <c r="L154" s="12"/>
      <c r="M154" s="12"/>
      <c r="N154" s="12"/>
      <c r="O154" s="12"/>
      <c r="P154" s="12"/>
    </row>
    <row r="155" spans="2:16" ht="12.75">
      <c r="B155" s="12"/>
      <c r="C155" s="12"/>
      <c r="D155" s="12"/>
      <c r="E155" s="12"/>
      <c r="F155" s="12"/>
      <c r="G155" s="12"/>
      <c r="H155" s="12"/>
      <c r="I155" s="12"/>
      <c r="J155" s="12"/>
      <c r="K155" s="12"/>
      <c r="L155" s="12"/>
      <c r="M155" s="12"/>
      <c r="N155" s="12"/>
      <c r="O155" s="12"/>
      <c r="P155" s="12"/>
    </row>
    <row r="156" spans="2:16" ht="12.75">
      <c r="B156" s="12"/>
      <c r="C156" s="12"/>
      <c r="D156" s="12"/>
      <c r="E156" s="12"/>
      <c r="F156" s="12"/>
      <c r="G156" s="12"/>
      <c r="H156" s="12"/>
      <c r="I156" s="12"/>
      <c r="J156" s="12"/>
      <c r="K156" s="12"/>
      <c r="L156" s="12"/>
      <c r="M156" s="12"/>
      <c r="N156" s="12"/>
      <c r="O156" s="12"/>
      <c r="P156" s="12"/>
    </row>
    <row r="157" spans="2:16" ht="12.75">
      <c r="B157" s="12"/>
      <c r="C157" s="12"/>
      <c r="D157" s="12"/>
      <c r="E157" s="12"/>
      <c r="F157" s="12"/>
      <c r="G157" s="12"/>
      <c r="H157" s="12"/>
      <c r="I157" s="12"/>
      <c r="J157" s="12"/>
      <c r="K157" s="12"/>
      <c r="L157" s="12"/>
      <c r="M157" s="12"/>
      <c r="N157" s="12"/>
      <c r="O157" s="12"/>
      <c r="P157" s="12"/>
    </row>
    <row r="158" spans="2:16" ht="12.75">
      <c r="B158" s="12"/>
      <c r="C158" s="12"/>
      <c r="D158" s="12"/>
      <c r="E158" s="12"/>
      <c r="F158" s="12"/>
      <c r="G158" s="12"/>
      <c r="H158" s="12"/>
      <c r="I158" s="12"/>
      <c r="J158" s="12"/>
      <c r="K158" s="12"/>
      <c r="L158" s="12"/>
      <c r="M158" s="12"/>
      <c r="N158" s="12"/>
      <c r="O158" s="12"/>
      <c r="P158" s="12"/>
    </row>
    <row r="159" spans="2:16" ht="12.75">
      <c r="B159" s="12"/>
      <c r="C159" s="12"/>
      <c r="D159" s="12"/>
      <c r="E159" s="12"/>
      <c r="F159" s="12"/>
      <c r="G159" s="12"/>
      <c r="H159" s="12"/>
      <c r="I159" s="12"/>
      <c r="J159" s="12"/>
      <c r="K159" s="12"/>
      <c r="L159" s="12"/>
      <c r="M159" s="12"/>
      <c r="N159" s="12"/>
      <c r="O159" s="12"/>
      <c r="P159" s="12"/>
    </row>
    <row r="160" spans="2:16" ht="12.75">
      <c r="B160" s="12"/>
      <c r="C160" s="12"/>
      <c r="D160" s="12"/>
      <c r="E160" s="12"/>
      <c r="F160" s="12"/>
      <c r="G160" s="12"/>
      <c r="H160" s="12"/>
      <c r="I160" s="12"/>
      <c r="J160" s="12"/>
      <c r="K160" s="12"/>
      <c r="L160" s="12"/>
      <c r="M160" s="12"/>
      <c r="N160" s="12"/>
      <c r="O160" s="12"/>
      <c r="P160" s="12"/>
    </row>
    <row r="161" spans="2:16" ht="12.75">
      <c r="B161" s="12"/>
      <c r="C161" s="12"/>
      <c r="D161" s="12"/>
      <c r="E161" s="12"/>
      <c r="F161" s="12"/>
      <c r="G161" s="12"/>
      <c r="H161" s="12"/>
      <c r="I161" s="12"/>
      <c r="J161" s="12"/>
      <c r="K161" s="12"/>
      <c r="L161" s="12"/>
      <c r="M161" s="12"/>
      <c r="N161" s="12"/>
      <c r="O161" s="12"/>
      <c r="P161" s="12"/>
    </row>
    <row r="162" spans="2:16" ht="12.75">
      <c r="B162" s="12"/>
      <c r="C162" s="12"/>
      <c r="D162" s="12"/>
      <c r="E162" s="12"/>
      <c r="F162" s="12"/>
      <c r="G162" s="12"/>
      <c r="H162" s="12"/>
      <c r="I162" s="12"/>
      <c r="J162" s="12"/>
      <c r="K162" s="12"/>
      <c r="L162" s="12"/>
      <c r="M162" s="12"/>
      <c r="N162" s="12"/>
      <c r="O162" s="12"/>
      <c r="P162" s="12"/>
    </row>
    <row r="163" spans="2:16" ht="12.75">
      <c r="B163" s="12"/>
      <c r="C163" s="12"/>
      <c r="D163" s="12"/>
      <c r="E163" s="12"/>
      <c r="F163" s="12"/>
      <c r="G163" s="12"/>
      <c r="H163" s="12"/>
      <c r="I163" s="12"/>
      <c r="J163" s="12"/>
      <c r="K163" s="12"/>
      <c r="L163" s="12"/>
      <c r="M163" s="12"/>
      <c r="N163" s="12"/>
      <c r="O163" s="12"/>
      <c r="P163" s="12"/>
    </row>
    <row r="164" spans="2:16" ht="12.75">
      <c r="B164" s="12"/>
      <c r="C164" s="12"/>
      <c r="D164" s="12"/>
      <c r="E164" s="12"/>
      <c r="F164" s="12"/>
      <c r="G164" s="12"/>
      <c r="H164" s="12"/>
      <c r="I164" s="12"/>
      <c r="J164" s="12"/>
      <c r="K164" s="12"/>
      <c r="L164" s="12"/>
      <c r="M164" s="12"/>
      <c r="N164" s="12"/>
      <c r="O164" s="12"/>
      <c r="P164" s="12"/>
    </row>
    <row r="165" spans="2:16" ht="12.75">
      <c r="B165" s="12"/>
      <c r="C165" s="12"/>
      <c r="D165" s="12"/>
      <c r="E165" s="12"/>
      <c r="F165" s="12"/>
      <c r="G165" s="12"/>
      <c r="H165" s="12"/>
      <c r="I165" s="12"/>
      <c r="J165" s="12"/>
      <c r="K165" s="12"/>
      <c r="L165" s="12"/>
      <c r="M165" s="12"/>
      <c r="N165" s="12"/>
      <c r="O165" s="12"/>
      <c r="P165" s="12"/>
    </row>
    <row r="166" spans="2:16" ht="12.75">
      <c r="B166" s="12"/>
      <c r="C166" s="12"/>
      <c r="D166" s="12"/>
      <c r="E166" s="12"/>
      <c r="F166" s="12"/>
      <c r="G166" s="12"/>
      <c r="H166" s="12"/>
      <c r="I166" s="12"/>
      <c r="J166" s="12"/>
      <c r="K166" s="12"/>
      <c r="L166" s="12"/>
      <c r="M166" s="12"/>
      <c r="N166" s="12"/>
      <c r="O166" s="12"/>
      <c r="P166" s="12"/>
    </row>
    <row r="167" spans="2:16" ht="12.75">
      <c r="B167" s="12"/>
      <c r="C167" s="12"/>
      <c r="D167" s="12"/>
      <c r="E167" s="12"/>
      <c r="F167" s="12"/>
      <c r="G167" s="12"/>
      <c r="H167" s="12"/>
      <c r="I167" s="12"/>
      <c r="J167" s="12"/>
      <c r="K167" s="12"/>
      <c r="L167" s="12"/>
      <c r="M167" s="12"/>
      <c r="N167" s="12"/>
      <c r="O167" s="12"/>
      <c r="P167" s="12"/>
    </row>
    <row r="168" spans="2:16" ht="12.75">
      <c r="B168" s="12"/>
      <c r="C168" s="12"/>
      <c r="D168" s="12"/>
      <c r="E168" s="12"/>
      <c r="F168" s="12"/>
      <c r="G168" s="12"/>
      <c r="H168" s="12"/>
      <c r="I168" s="12"/>
      <c r="J168" s="12"/>
      <c r="K168" s="12"/>
      <c r="L168" s="12"/>
      <c r="M168" s="12"/>
      <c r="N168" s="12"/>
      <c r="O168" s="12"/>
      <c r="P168" s="12"/>
    </row>
    <row r="169" spans="2:16" ht="12.75">
      <c r="B169" s="12"/>
      <c r="C169" s="12"/>
      <c r="D169" s="12"/>
      <c r="E169" s="12"/>
      <c r="F169" s="12"/>
      <c r="G169" s="12"/>
      <c r="H169" s="12"/>
      <c r="I169" s="12"/>
      <c r="J169" s="12"/>
      <c r="K169" s="12"/>
      <c r="L169" s="12"/>
      <c r="M169" s="12"/>
      <c r="N169" s="12"/>
      <c r="O169" s="12"/>
      <c r="P169" s="12"/>
    </row>
    <row r="170" spans="2:16" ht="12.75">
      <c r="B170" s="12"/>
      <c r="C170" s="12"/>
      <c r="D170" s="12"/>
      <c r="E170" s="12"/>
      <c r="F170" s="12"/>
      <c r="G170" s="12"/>
      <c r="H170" s="12"/>
      <c r="I170" s="12"/>
      <c r="J170" s="12"/>
      <c r="K170" s="12"/>
      <c r="L170" s="12"/>
      <c r="M170" s="12"/>
      <c r="N170" s="12"/>
      <c r="O170" s="12"/>
      <c r="P170" s="12"/>
    </row>
    <row r="171" spans="2:16" ht="12.75">
      <c r="B171" s="12"/>
      <c r="C171" s="12"/>
      <c r="D171" s="12"/>
      <c r="E171" s="12"/>
      <c r="F171" s="12"/>
      <c r="G171" s="12"/>
      <c r="H171" s="12"/>
      <c r="I171" s="12"/>
      <c r="J171" s="12"/>
      <c r="K171" s="12"/>
      <c r="L171" s="12"/>
      <c r="M171" s="12"/>
      <c r="N171" s="12"/>
      <c r="O171" s="12"/>
      <c r="P171" s="12"/>
    </row>
    <row r="172" spans="2:16" ht="12.75">
      <c r="B172" s="12"/>
      <c r="C172" s="12"/>
      <c r="D172" s="12"/>
      <c r="E172" s="12"/>
      <c r="F172" s="12"/>
      <c r="G172" s="12"/>
      <c r="H172" s="12"/>
      <c r="I172" s="12"/>
      <c r="J172" s="12"/>
      <c r="K172" s="12"/>
      <c r="L172" s="12"/>
      <c r="M172" s="12"/>
      <c r="N172" s="12"/>
      <c r="O172" s="12"/>
      <c r="P172" s="12"/>
    </row>
    <row r="173" spans="2:16" ht="12.75">
      <c r="B173" s="12"/>
      <c r="C173" s="12"/>
      <c r="D173" s="12"/>
      <c r="E173" s="12"/>
      <c r="F173" s="12"/>
      <c r="G173" s="12"/>
      <c r="H173" s="12"/>
      <c r="I173" s="12"/>
      <c r="J173" s="12"/>
      <c r="K173" s="12"/>
      <c r="L173" s="12"/>
      <c r="M173" s="12"/>
      <c r="N173" s="12"/>
      <c r="O173" s="12"/>
      <c r="P173" s="12"/>
    </row>
    <row r="174" spans="2:16" ht="12.75">
      <c r="B174" s="12"/>
      <c r="C174" s="12"/>
      <c r="D174" s="12"/>
      <c r="E174" s="12"/>
      <c r="F174" s="12"/>
      <c r="G174" s="12"/>
      <c r="H174" s="12"/>
      <c r="I174" s="12"/>
      <c r="J174" s="12"/>
      <c r="K174" s="12"/>
      <c r="L174" s="12"/>
      <c r="M174" s="12"/>
      <c r="N174" s="12"/>
      <c r="O174" s="12"/>
      <c r="P174" s="12"/>
    </row>
    <row r="175" spans="2:16" ht="12.75">
      <c r="B175" s="12"/>
      <c r="C175" s="12"/>
      <c r="D175" s="12"/>
      <c r="E175" s="12"/>
      <c r="F175" s="12"/>
      <c r="G175" s="12"/>
      <c r="H175" s="12"/>
      <c r="I175" s="12"/>
      <c r="J175" s="12"/>
      <c r="K175" s="12"/>
      <c r="L175" s="12"/>
      <c r="M175" s="12"/>
      <c r="N175" s="12"/>
      <c r="O175" s="12"/>
      <c r="P175" s="12"/>
    </row>
    <row r="176" spans="2:16" ht="12.75">
      <c r="B176" s="12"/>
      <c r="C176" s="12"/>
      <c r="D176" s="12"/>
      <c r="E176" s="12"/>
      <c r="F176" s="12"/>
      <c r="G176" s="12"/>
      <c r="H176" s="12"/>
      <c r="I176" s="12"/>
      <c r="J176" s="12"/>
      <c r="K176" s="12"/>
      <c r="L176" s="12"/>
      <c r="M176" s="12"/>
      <c r="N176" s="12"/>
      <c r="O176" s="12"/>
      <c r="P176" s="12"/>
    </row>
    <row r="177" spans="2:16" ht="12.75">
      <c r="B177" s="12"/>
      <c r="C177" s="12"/>
      <c r="D177" s="12"/>
      <c r="E177" s="12"/>
      <c r="F177" s="12"/>
      <c r="G177" s="12"/>
      <c r="H177" s="12"/>
      <c r="I177" s="12"/>
      <c r="J177" s="12"/>
      <c r="K177" s="12"/>
      <c r="L177" s="12"/>
      <c r="M177" s="12"/>
      <c r="N177" s="12"/>
      <c r="O177" s="12"/>
      <c r="P177" s="12"/>
    </row>
    <row r="178" spans="2:16" ht="12.75">
      <c r="B178" s="12"/>
      <c r="C178" s="12"/>
      <c r="D178" s="12"/>
      <c r="E178" s="12"/>
      <c r="F178" s="12"/>
      <c r="G178" s="12"/>
      <c r="H178" s="12"/>
      <c r="I178" s="12"/>
      <c r="J178" s="12"/>
      <c r="K178" s="12"/>
      <c r="L178" s="12"/>
      <c r="M178" s="12"/>
      <c r="N178" s="12"/>
      <c r="O178" s="12"/>
      <c r="P178" s="12"/>
    </row>
    <row r="179" spans="2:16" ht="12.75">
      <c r="B179" s="12"/>
      <c r="C179" s="12"/>
      <c r="D179" s="12"/>
      <c r="E179" s="12"/>
      <c r="F179" s="12"/>
      <c r="G179" s="12"/>
      <c r="H179" s="12"/>
      <c r="I179" s="12"/>
      <c r="J179" s="12"/>
      <c r="K179" s="12"/>
      <c r="L179" s="12"/>
      <c r="M179" s="12"/>
      <c r="N179" s="12"/>
      <c r="O179" s="12"/>
      <c r="P179" s="12"/>
    </row>
    <row r="180" spans="2:16" ht="12.75">
      <c r="B180" s="12"/>
      <c r="C180" s="12"/>
      <c r="D180" s="12"/>
      <c r="E180" s="12"/>
      <c r="F180" s="12"/>
      <c r="G180" s="12"/>
      <c r="H180" s="12"/>
      <c r="I180" s="12"/>
      <c r="J180" s="12"/>
      <c r="K180" s="12"/>
      <c r="L180" s="12"/>
      <c r="M180" s="12"/>
      <c r="N180" s="12"/>
      <c r="O180" s="12"/>
      <c r="P180" s="12"/>
    </row>
    <row r="181" spans="2:16" ht="12.75">
      <c r="B181" s="12"/>
      <c r="C181" s="12"/>
      <c r="D181" s="12"/>
      <c r="E181" s="12"/>
      <c r="F181" s="12"/>
      <c r="G181" s="12"/>
      <c r="H181" s="12"/>
      <c r="I181" s="12"/>
      <c r="J181" s="12"/>
      <c r="K181" s="12"/>
      <c r="L181" s="12"/>
      <c r="M181" s="12"/>
      <c r="N181" s="12"/>
      <c r="O181" s="12"/>
      <c r="P181" s="12"/>
    </row>
    <row r="182" spans="2:16" ht="12.75">
      <c r="B182" s="12"/>
      <c r="C182" s="12"/>
      <c r="D182" s="12"/>
      <c r="E182" s="12"/>
      <c r="F182" s="12"/>
      <c r="G182" s="12"/>
      <c r="H182" s="12"/>
      <c r="I182" s="12"/>
      <c r="J182" s="12"/>
      <c r="K182" s="12"/>
      <c r="L182" s="12"/>
      <c r="M182" s="12"/>
      <c r="N182" s="12"/>
      <c r="O182" s="12"/>
      <c r="P182" s="12"/>
    </row>
    <row r="183" spans="2:16" ht="12.75">
      <c r="B183" s="12"/>
      <c r="C183" s="12"/>
      <c r="D183" s="12"/>
      <c r="E183" s="12"/>
      <c r="F183" s="12"/>
      <c r="G183" s="12"/>
      <c r="H183" s="12"/>
      <c r="I183" s="12"/>
      <c r="J183" s="12"/>
      <c r="K183" s="12"/>
      <c r="L183" s="12"/>
      <c r="M183" s="12"/>
      <c r="N183" s="12"/>
      <c r="O183" s="12"/>
      <c r="P183" s="12"/>
    </row>
    <row r="184" spans="2:16" ht="12.75">
      <c r="B184" s="12"/>
      <c r="C184" s="12"/>
      <c r="D184" s="12"/>
      <c r="E184" s="12"/>
      <c r="F184" s="12"/>
      <c r="G184" s="12"/>
      <c r="H184" s="12"/>
      <c r="I184" s="12"/>
      <c r="J184" s="12"/>
      <c r="K184" s="12"/>
      <c r="L184" s="12"/>
      <c r="M184" s="12"/>
      <c r="N184" s="12"/>
      <c r="O184" s="12"/>
      <c r="P184" s="12"/>
    </row>
    <row r="185" spans="2:16" ht="12.75">
      <c r="B185" s="12"/>
      <c r="C185" s="12"/>
      <c r="D185" s="12"/>
      <c r="E185" s="12"/>
      <c r="F185" s="12"/>
      <c r="G185" s="12"/>
      <c r="H185" s="12"/>
      <c r="I185" s="12"/>
      <c r="J185" s="12"/>
      <c r="K185" s="12"/>
      <c r="L185" s="12"/>
      <c r="M185" s="12"/>
      <c r="N185" s="12"/>
      <c r="O185" s="12"/>
      <c r="P185" s="12"/>
    </row>
    <row r="186" spans="2:16" ht="12.75">
      <c r="B186" s="12"/>
      <c r="C186" s="12"/>
      <c r="D186" s="12"/>
      <c r="E186" s="12"/>
      <c r="F186" s="12"/>
      <c r="G186" s="12"/>
      <c r="H186" s="12"/>
      <c r="I186" s="12"/>
      <c r="J186" s="12"/>
      <c r="K186" s="12"/>
      <c r="L186" s="12"/>
      <c r="M186" s="12"/>
      <c r="N186" s="12"/>
      <c r="O186" s="12"/>
      <c r="P186" s="12"/>
    </row>
    <row r="187" spans="2:16" ht="12.75">
      <c r="B187" s="12"/>
      <c r="C187" s="12"/>
      <c r="D187" s="12"/>
      <c r="E187" s="12"/>
      <c r="F187" s="12"/>
      <c r="G187" s="12"/>
      <c r="H187" s="12"/>
      <c r="I187" s="12"/>
      <c r="J187" s="12"/>
      <c r="K187" s="12"/>
      <c r="L187" s="12"/>
      <c r="M187" s="12"/>
      <c r="N187" s="12"/>
      <c r="O187" s="12"/>
      <c r="P187" s="12"/>
    </row>
    <row r="188" spans="2:16" ht="12.75">
      <c r="B188" s="12"/>
      <c r="C188" s="12"/>
      <c r="D188" s="12"/>
      <c r="E188" s="12"/>
      <c r="F188" s="12"/>
      <c r="G188" s="12"/>
      <c r="H188" s="12"/>
      <c r="I188" s="12"/>
      <c r="J188" s="12"/>
      <c r="K188" s="12"/>
      <c r="L188" s="12"/>
      <c r="M188" s="12"/>
      <c r="N188" s="12"/>
      <c r="O188" s="12"/>
      <c r="P188" s="12"/>
    </row>
    <row r="189" spans="2:16" ht="12.75">
      <c r="B189" s="12"/>
      <c r="C189" s="12"/>
      <c r="D189" s="12"/>
      <c r="E189" s="12"/>
      <c r="F189" s="12"/>
      <c r="G189" s="12"/>
      <c r="H189" s="12"/>
      <c r="I189" s="12"/>
      <c r="J189" s="12"/>
      <c r="K189" s="12"/>
      <c r="L189" s="12"/>
      <c r="M189" s="12"/>
      <c r="N189" s="12"/>
      <c r="O189" s="12"/>
      <c r="P189" s="12"/>
    </row>
    <row r="190" spans="2:16" ht="12.75">
      <c r="B190" s="12"/>
      <c r="C190" s="12"/>
      <c r="D190" s="12"/>
      <c r="E190" s="12"/>
      <c r="F190" s="12"/>
      <c r="G190" s="12"/>
      <c r="H190" s="12"/>
      <c r="I190" s="12"/>
      <c r="J190" s="12"/>
      <c r="K190" s="12"/>
      <c r="L190" s="12"/>
      <c r="M190" s="12"/>
      <c r="N190" s="12"/>
      <c r="O190" s="12"/>
      <c r="P190" s="12"/>
    </row>
    <row r="191" spans="2:16" ht="12.75">
      <c r="B191" s="12"/>
      <c r="C191" s="12"/>
      <c r="D191" s="12"/>
      <c r="E191" s="12"/>
      <c r="F191" s="12"/>
      <c r="G191" s="12"/>
      <c r="H191" s="12"/>
      <c r="I191" s="12"/>
      <c r="J191" s="12"/>
      <c r="K191" s="12"/>
      <c r="L191" s="12"/>
      <c r="M191" s="12"/>
      <c r="N191" s="12"/>
      <c r="O191" s="12"/>
      <c r="P191" s="12"/>
    </row>
    <row r="192" spans="2:16" ht="12.75">
      <c r="B192" s="12"/>
      <c r="C192" s="12"/>
      <c r="D192" s="12"/>
      <c r="E192" s="12"/>
      <c r="F192" s="12"/>
      <c r="G192" s="12"/>
      <c r="H192" s="12"/>
      <c r="I192" s="12"/>
      <c r="J192" s="12"/>
      <c r="K192" s="12"/>
      <c r="L192" s="12"/>
      <c r="M192" s="12"/>
      <c r="N192" s="12"/>
      <c r="O192" s="12"/>
      <c r="P192" s="12"/>
    </row>
    <row r="193" spans="2:16" ht="12.75">
      <c r="B193" s="12"/>
      <c r="C193" s="12"/>
      <c r="D193" s="12"/>
      <c r="E193" s="12"/>
      <c r="F193" s="12"/>
      <c r="G193" s="12"/>
      <c r="H193" s="12"/>
      <c r="I193" s="12"/>
      <c r="J193" s="12"/>
      <c r="K193" s="12"/>
      <c r="L193" s="12"/>
      <c r="M193" s="12"/>
      <c r="N193" s="12"/>
      <c r="O193" s="12"/>
      <c r="P193" s="12"/>
    </row>
    <row r="194" spans="2:16" ht="12.75">
      <c r="B194" s="12"/>
      <c r="C194" s="12"/>
      <c r="D194" s="12"/>
      <c r="E194" s="12"/>
      <c r="F194" s="12"/>
      <c r="G194" s="12"/>
      <c r="H194" s="12"/>
      <c r="I194" s="12"/>
      <c r="J194" s="12"/>
      <c r="K194" s="12"/>
      <c r="L194" s="12"/>
      <c r="M194" s="12"/>
      <c r="N194" s="12"/>
      <c r="O194" s="12"/>
      <c r="P194" s="12"/>
    </row>
    <row r="195" spans="2:16" ht="12.75">
      <c r="B195" s="12"/>
      <c r="C195" s="12"/>
      <c r="D195" s="12"/>
      <c r="E195" s="12"/>
      <c r="F195" s="12"/>
      <c r="G195" s="12"/>
      <c r="H195" s="12"/>
      <c r="I195" s="12"/>
      <c r="J195" s="12"/>
      <c r="K195" s="12"/>
      <c r="L195" s="12"/>
      <c r="M195" s="12"/>
      <c r="N195" s="12"/>
      <c r="O195" s="12"/>
      <c r="P195" s="12"/>
    </row>
    <row r="196" spans="2:16" ht="12.75">
      <c r="B196" s="12"/>
      <c r="C196" s="12"/>
      <c r="D196" s="12"/>
      <c r="E196" s="12"/>
      <c r="F196" s="12"/>
      <c r="G196" s="12"/>
      <c r="H196" s="12"/>
      <c r="I196" s="12"/>
      <c r="J196" s="12"/>
      <c r="K196" s="12"/>
      <c r="L196" s="12"/>
      <c r="M196" s="12"/>
      <c r="N196" s="12"/>
      <c r="O196" s="12"/>
      <c r="P196" s="12"/>
    </row>
    <row r="197" spans="2:16" ht="12.75">
      <c r="B197" s="12"/>
      <c r="C197" s="12"/>
      <c r="D197" s="12"/>
      <c r="E197" s="12"/>
      <c r="F197" s="12"/>
      <c r="G197" s="12"/>
      <c r="H197" s="12"/>
      <c r="I197" s="12"/>
      <c r="J197" s="12"/>
      <c r="K197" s="12"/>
      <c r="L197" s="12"/>
      <c r="M197" s="12"/>
      <c r="N197" s="12"/>
      <c r="O197" s="12"/>
      <c r="P197" s="12"/>
    </row>
    <row r="198" spans="2:16" ht="12.75">
      <c r="B198" s="12"/>
      <c r="C198" s="12"/>
      <c r="D198" s="12"/>
      <c r="E198" s="12"/>
      <c r="F198" s="12"/>
      <c r="G198" s="12"/>
      <c r="H198" s="12"/>
      <c r="I198" s="12"/>
      <c r="J198" s="12"/>
      <c r="K198" s="12"/>
      <c r="L198" s="12"/>
      <c r="M198" s="12"/>
      <c r="N198" s="12"/>
      <c r="O198" s="12"/>
      <c r="P198" s="12"/>
    </row>
    <row r="199" spans="2:16" ht="12.75">
      <c r="B199" s="12"/>
      <c r="C199" s="12"/>
      <c r="D199" s="12"/>
      <c r="E199" s="12"/>
      <c r="F199" s="12"/>
      <c r="G199" s="12"/>
      <c r="H199" s="12"/>
      <c r="I199" s="12"/>
      <c r="J199" s="12"/>
      <c r="K199" s="12"/>
      <c r="L199" s="12"/>
      <c r="M199" s="12"/>
      <c r="N199" s="12"/>
      <c r="O199" s="12"/>
      <c r="P199" s="12"/>
    </row>
    <row r="200" spans="2:16" ht="12.75">
      <c r="B200" s="12"/>
      <c r="C200" s="12"/>
      <c r="D200" s="12"/>
      <c r="E200" s="12"/>
      <c r="F200" s="12"/>
      <c r="G200" s="12"/>
      <c r="H200" s="12"/>
      <c r="I200" s="12"/>
      <c r="J200" s="12"/>
      <c r="K200" s="12"/>
      <c r="L200" s="12"/>
      <c r="M200" s="12"/>
      <c r="N200" s="12"/>
      <c r="O200" s="12"/>
      <c r="P200" s="12"/>
    </row>
    <row r="201" spans="2:16" ht="12.75">
      <c r="B201" s="12"/>
      <c r="C201" s="12"/>
      <c r="D201" s="12"/>
      <c r="E201" s="12"/>
      <c r="F201" s="12"/>
      <c r="G201" s="12"/>
      <c r="H201" s="12"/>
      <c r="I201" s="12"/>
      <c r="J201" s="12"/>
      <c r="K201" s="12"/>
      <c r="L201" s="12"/>
      <c r="M201" s="12"/>
      <c r="N201" s="12"/>
      <c r="O201" s="12"/>
      <c r="P201" s="12"/>
    </row>
    <row r="202" spans="2:16" ht="12.75">
      <c r="B202" s="12"/>
      <c r="C202" s="12"/>
      <c r="D202" s="12"/>
      <c r="E202" s="12"/>
      <c r="F202" s="12"/>
      <c r="G202" s="12"/>
      <c r="H202" s="12"/>
      <c r="I202" s="12"/>
      <c r="J202" s="12"/>
      <c r="K202" s="12"/>
      <c r="L202" s="12"/>
      <c r="M202" s="12"/>
      <c r="N202" s="12"/>
      <c r="O202" s="12"/>
      <c r="P202" s="12"/>
    </row>
    <row r="203" spans="2:16" ht="12.75">
      <c r="B203" s="12"/>
      <c r="C203" s="12"/>
      <c r="D203" s="12"/>
      <c r="E203" s="12"/>
      <c r="F203" s="12"/>
      <c r="G203" s="12"/>
      <c r="H203" s="12"/>
      <c r="I203" s="12"/>
      <c r="J203" s="12"/>
      <c r="K203" s="12"/>
      <c r="L203" s="12"/>
      <c r="M203" s="12"/>
      <c r="N203" s="12"/>
      <c r="O203" s="12"/>
      <c r="P203" s="12"/>
    </row>
    <row r="204" spans="2:16" ht="12.75">
      <c r="B204" s="12"/>
      <c r="C204" s="12"/>
      <c r="D204" s="12"/>
      <c r="E204" s="12"/>
      <c r="F204" s="12"/>
      <c r="G204" s="12"/>
      <c r="H204" s="12"/>
      <c r="I204" s="12"/>
      <c r="J204" s="12"/>
      <c r="K204" s="12"/>
      <c r="L204" s="12"/>
      <c r="M204" s="12"/>
      <c r="N204" s="12"/>
      <c r="O204" s="12"/>
      <c r="P204" s="12"/>
    </row>
    <row r="205" spans="2:16" ht="12.75">
      <c r="B205" s="12"/>
      <c r="C205" s="12"/>
      <c r="D205" s="12"/>
      <c r="E205" s="12"/>
      <c r="F205" s="12"/>
      <c r="G205" s="12"/>
      <c r="H205" s="12"/>
      <c r="I205" s="12"/>
      <c r="J205" s="12"/>
      <c r="K205" s="12"/>
      <c r="L205" s="12"/>
      <c r="M205" s="12"/>
      <c r="N205" s="12"/>
      <c r="O205" s="12"/>
      <c r="P205" s="12"/>
    </row>
    <row r="206" spans="2:16" ht="12.75">
      <c r="B206" s="12"/>
      <c r="C206" s="12"/>
      <c r="D206" s="12"/>
      <c r="E206" s="12"/>
      <c r="F206" s="12"/>
      <c r="G206" s="12"/>
      <c r="H206" s="12"/>
      <c r="I206" s="12"/>
      <c r="J206" s="12"/>
      <c r="K206" s="12"/>
      <c r="L206" s="12"/>
      <c r="M206" s="12"/>
      <c r="N206" s="12"/>
      <c r="O206" s="12"/>
      <c r="P206" s="12"/>
    </row>
    <row r="207" spans="2:16" ht="12.75">
      <c r="B207" s="12"/>
      <c r="C207" s="12"/>
      <c r="D207" s="12"/>
      <c r="E207" s="12"/>
      <c r="F207" s="12"/>
      <c r="G207" s="12"/>
      <c r="H207" s="12"/>
      <c r="I207" s="12"/>
      <c r="J207" s="12"/>
      <c r="K207" s="12"/>
      <c r="L207" s="12"/>
      <c r="M207" s="12"/>
      <c r="N207" s="12"/>
      <c r="O207" s="12"/>
      <c r="P207" s="12"/>
    </row>
    <row r="208" spans="2:16" ht="12.75">
      <c r="B208" s="12"/>
      <c r="C208" s="12"/>
      <c r="D208" s="12"/>
      <c r="E208" s="12"/>
      <c r="F208" s="12"/>
      <c r="G208" s="12"/>
      <c r="H208" s="12"/>
      <c r="I208" s="12"/>
      <c r="J208" s="12"/>
      <c r="K208" s="12"/>
      <c r="L208" s="12"/>
      <c r="M208" s="12"/>
      <c r="N208" s="12"/>
      <c r="O208" s="12"/>
      <c r="P208" s="12"/>
    </row>
    <row r="209" spans="2:16" ht="12.75">
      <c r="B209" s="12"/>
      <c r="C209" s="12"/>
      <c r="D209" s="12"/>
      <c r="E209" s="12"/>
      <c r="F209" s="12"/>
      <c r="G209" s="12"/>
      <c r="H209" s="12"/>
      <c r="I209" s="12"/>
      <c r="J209" s="12"/>
      <c r="K209" s="12"/>
      <c r="L209" s="12"/>
      <c r="M209" s="12"/>
      <c r="N209" s="12"/>
      <c r="O209" s="12"/>
      <c r="P209" s="12"/>
    </row>
    <row r="210" spans="2:16" ht="12.75">
      <c r="B210" s="12"/>
      <c r="C210" s="12"/>
      <c r="D210" s="12"/>
      <c r="E210" s="12"/>
      <c r="F210" s="12"/>
      <c r="G210" s="12"/>
      <c r="H210" s="12"/>
      <c r="I210" s="12"/>
      <c r="J210" s="12"/>
      <c r="K210" s="12"/>
      <c r="L210" s="12"/>
      <c r="M210" s="12"/>
      <c r="N210" s="12"/>
      <c r="O210" s="12"/>
      <c r="P210" s="12"/>
    </row>
    <row r="211" spans="15:16" ht="12.75">
      <c r="O211" s="12"/>
      <c r="P211" s="12"/>
    </row>
    <row r="212" spans="15:16" ht="12.75">
      <c r="O212" s="12"/>
      <c r="P212" s="12"/>
    </row>
    <row r="213" spans="15:16" ht="12.75">
      <c r="O213" s="12"/>
      <c r="P213" s="12"/>
    </row>
    <row r="214" spans="15:16" ht="12.75">
      <c r="O214" s="12"/>
      <c r="P214" s="12"/>
    </row>
    <row r="215" spans="15:16" ht="12.75">
      <c r="O215" s="12"/>
      <c r="P215" s="12"/>
    </row>
    <row r="216" spans="15:16" ht="12.75">
      <c r="O216" s="12"/>
      <c r="P216" s="12"/>
    </row>
    <row r="217" spans="15:16" ht="12.75">
      <c r="O217" s="12"/>
      <c r="P217" s="12"/>
    </row>
    <row r="218" spans="15:16" ht="12.75">
      <c r="O218" s="12"/>
      <c r="P218" s="12"/>
    </row>
    <row r="219" spans="15:16" ht="12.75">
      <c r="O219" s="12"/>
      <c r="P219" s="12"/>
    </row>
    <row r="220" spans="15:16" ht="12.75">
      <c r="O220" s="12"/>
      <c r="P220" s="12"/>
    </row>
    <row r="221" spans="15:16" ht="12.75">
      <c r="O221" s="12"/>
      <c r="P221" s="12"/>
    </row>
    <row r="222" spans="15:16" ht="12.75">
      <c r="O222" s="12"/>
      <c r="P222" s="12"/>
    </row>
  </sheetData>
  <mergeCells count="11">
    <mergeCell ref="A4:N4"/>
    <mergeCell ref="J6:K7"/>
    <mergeCell ref="E6:E7"/>
    <mergeCell ref="C6:D7"/>
    <mergeCell ref="L6:L7"/>
    <mergeCell ref="B6:B7"/>
    <mergeCell ref="M6:M7"/>
    <mergeCell ref="A17:N18"/>
    <mergeCell ref="F6:G7"/>
    <mergeCell ref="H6:I7"/>
    <mergeCell ref="N6:N7"/>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Q231"/>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A3" sqref="A3:O16"/>
    </sheetView>
  </sheetViews>
  <sheetFormatPr defaultColWidth="11.421875" defaultRowHeight="12.75"/>
  <cols>
    <col min="1" max="2" width="8.7109375" style="1" customWidth="1"/>
    <col min="3" max="3" width="7.7109375" style="1" customWidth="1"/>
    <col min="4" max="4" width="9.7109375" style="1" customWidth="1"/>
    <col min="5" max="11" width="8.7109375" style="1" customWidth="1"/>
    <col min="12" max="12" width="9.7109375" style="1" customWidth="1"/>
    <col min="13" max="15" width="8.7109375" style="1" customWidth="1"/>
    <col min="16" max="17" width="9.7109375" style="1" customWidth="1"/>
    <col min="18" max="16384" width="11.421875" style="1" customWidth="1"/>
  </cols>
  <sheetData>
    <row r="1" spans="2:15" ht="12.75">
      <c r="B1" s="2"/>
      <c r="C1" s="2"/>
      <c r="D1" s="600"/>
      <c r="E1" s="2"/>
      <c r="F1" s="2"/>
      <c r="G1" s="2"/>
      <c r="H1" s="2"/>
      <c r="I1" s="2"/>
      <c r="J1" s="2"/>
      <c r="K1" s="2"/>
      <c r="L1" s="2"/>
      <c r="M1" s="2"/>
      <c r="N1" s="2"/>
      <c r="O1" s="2"/>
    </row>
    <row r="2" ht="13.5" thickBot="1"/>
    <row r="3" spans="1:15" ht="19.5" customHeight="1" thickTop="1">
      <c r="A3" s="628" t="s">
        <v>188</v>
      </c>
      <c r="B3" s="629"/>
      <c r="C3" s="629"/>
      <c r="D3" s="629"/>
      <c r="E3" s="629"/>
      <c r="F3" s="629"/>
      <c r="G3" s="629"/>
      <c r="H3" s="629"/>
      <c r="I3" s="629"/>
      <c r="J3" s="629"/>
      <c r="K3" s="629"/>
      <c r="L3" s="629"/>
      <c r="M3" s="629"/>
      <c r="N3" s="629"/>
      <c r="O3" s="630"/>
    </row>
    <row r="4" spans="1:15" ht="19.5" customHeight="1">
      <c r="A4" s="3"/>
      <c r="B4" s="4"/>
      <c r="C4" s="4"/>
      <c r="D4" s="5"/>
      <c r="E4" s="5"/>
      <c r="F4" s="5"/>
      <c r="G4" s="5"/>
      <c r="H4" s="5"/>
      <c r="I4" s="5"/>
      <c r="J4" s="5"/>
      <c r="K4" s="5"/>
      <c r="L4" s="5"/>
      <c r="M4" s="5"/>
      <c r="N4" s="5"/>
      <c r="O4" s="186"/>
    </row>
    <row r="5" spans="1:15" ht="90" customHeight="1">
      <c r="A5" s="18" t="s">
        <v>356</v>
      </c>
      <c r="B5" s="14" t="s">
        <v>118</v>
      </c>
      <c r="C5" s="14" t="s">
        <v>117</v>
      </c>
      <c r="D5" s="14" t="s">
        <v>357</v>
      </c>
      <c r="E5" s="617" t="s">
        <v>119</v>
      </c>
      <c r="F5" s="618"/>
      <c r="G5" s="619" t="s">
        <v>120</v>
      </c>
      <c r="H5" s="620"/>
      <c r="I5" s="617" t="s">
        <v>75</v>
      </c>
      <c r="J5" s="620"/>
      <c r="K5" s="617" t="s">
        <v>26</v>
      </c>
      <c r="L5" s="634"/>
      <c r="M5" s="618"/>
      <c r="N5" s="617" t="s">
        <v>27</v>
      </c>
      <c r="O5" s="635"/>
    </row>
    <row r="6" spans="1:17" ht="19.5" customHeight="1">
      <c r="A6" s="9">
        <v>2005</v>
      </c>
      <c r="B6" s="202">
        <f>'CN2'!B7</f>
        <v>1506.4830000000002</v>
      </c>
      <c r="C6" s="19">
        <f>'[3]DEMO1'!$C6</f>
        <v>48.543536</v>
      </c>
      <c r="D6" s="44">
        <f aca="true" t="shared" si="0" ref="D6:D11">1000*B6/C6</f>
        <v>31033.647816673267</v>
      </c>
      <c r="E6" s="140">
        <f>'CN5'!B7</f>
        <v>750.809</v>
      </c>
      <c r="F6" s="65">
        <f aca="true" t="shared" si="1" ref="F6:F11">E6/B6</f>
        <v>0.4983853120148053</v>
      </c>
      <c r="G6" s="17">
        <f>'CN6'!B10</f>
        <v>306.14</v>
      </c>
      <c r="H6" s="24">
        <f aca="true" t="shared" si="2" ref="H6:H11">G6/B6</f>
        <v>0.20321503793935938</v>
      </c>
      <c r="I6" s="295">
        <f>'CN15'!F8+'CN15'!N8</f>
        <v>50.04772217899999</v>
      </c>
      <c r="J6" s="296">
        <f aca="true" t="shared" si="3" ref="J6:J11">I6/B6</f>
        <v>0.033221564517488734</v>
      </c>
      <c r="K6" s="64">
        <f aca="true" t="shared" si="4" ref="K6:K11">B6-E6+G6+I6</f>
        <v>1111.8617221790003</v>
      </c>
      <c r="L6" s="44">
        <f aca="true" t="shared" si="5" ref="L6:L11">M6*D6</f>
        <v>22904.423818219588</v>
      </c>
      <c r="M6" s="65">
        <f aca="true" t="shared" si="6" ref="M6:M11">1-F6+H6+J6</f>
        <v>0.7380512904420428</v>
      </c>
      <c r="N6" s="150">
        <f>'CN6'!E10</f>
        <v>288.63599999999997</v>
      </c>
      <c r="O6" s="39">
        <f aca="true" t="shared" si="7" ref="O6:O11">N6/B6</f>
        <v>0.19159592242328652</v>
      </c>
      <c r="P6" s="27"/>
      <c r="Q6" s="54"/>
    </row>
    <row r="7" spans="1:17" ht="19.5" customHeight="1">
      <c r="A7" s="9">
        <f>A6+1</f>
        <v>2006</v>
      </c>
      <c r="B7" s="202">
        <f>'CN2'!B8</f>
        <v>1579.1814000000002</v>
      </c>
      <c r="C7" s="20">
        <f>'[3]DEMO1'!$C7</f>
        <v>48.976801</v>
      </c>
      <c r="D7" s="44">
        <f t="shared" si="0"/>
        <v>32243.457468771798</v>
      </c>
      <c r="E7" s="140">
        <f>'CN5'!B8</f>
        <v>791.199</v>
      </c>
      <c r="F7" s="65">
        <f t="shared" si="1"/>
        <v>0.5010184390469644</v>
      </c>
      <c r="G7" s="17">
        <f>'CN6'!B11</f>
        <v>319.80199999999996</v>
      </c>
      <c r="H7" s="24">
        <f t="shared" si="2"/>
        <v>0.20251125044912505</v>
      </c>
      <c r="I7" s="297">
        <f>'CN15'!F9+'CN15'!N9</f>
        <v>53.176036550000006</v>
      </c>
      <c r="J7" s="65">
        <f t="shared" si="3"/>
        <v>0.0336731654450844</v>
      </c>
      <c r="K7" s="64">
        <f t="shared" si="4"/>
        <v>1160.9604365500002</v>
      </c>
      <c r="L7" s="44">
        <f t="shared" si="5"/>
        <v>23704.292906962215</v>
      </c>
      <c r="M7" s="65">
        <f t="shared" si="6"/>
        <v>0.7351659768472449</v>
      </c>
      <c r="N7" s="150">
        <f>'CN6'!E11</f>
        <v>299.379</v>
      </c>
      <c r="O7" s="39">
        <f t="shared" si="7"/>
        <v>0.1895786006598102</v>
      </c>
      <c r="P7" s="27"/>
      <c r="Q7" s="54"/>
    </row>
    <row r="8" spans="1:17" ht="19.5" customHeight="1">
      <c r="A8" s="9">
        <f>A7+1</f>
        <v>2007</v>
      </c>
      <c r="B8" s="202">
        <f>'CN2'!B9</f>
        <v>1660.5520000000001</v>
      </c>
      <c r="C8" s="20">
        <f>'[3]DEMO1'!$C8</f>
        <v>49.350296</v>
      </c>
      <c r="D8" s="44">
        <f t="shared" si="0"/>
        <v>33648.26829002202</v>
      </c>
      <c r="E8" s="140">
        <f>'CN5'!B9</f>
        <v>816.7470000000001</v>
      </c>
      <c r="F8" s="65">
        <f t="shared" si="1"/>
        <v>0.4918527092195848</v>
      </c>
      <c r="G8" s="17">
        <f>'CN6'!B12</f>
        <v>331.84</v>
      </c>
      <c r="H8" s="24">
        <f t="shared" si="2"/>
        <v>0.19983716258208112</v>
      </c>
      <c r="I8" s="297">
        <f>'CN15'!F10+'CN15'!N10</f>
        <v>56.343553007</v>
      </c>
      <c r="J8" s="65">
        <f t="shared" si="3"/>
        <v>0.033930616449831134</v>
      </c>
      <c r="K8" s="64">
        <f t="shared" si="4"/>
        <v>1231.988553007</v>
      </c>
      <c r="L8" s="44">
        <f t="shared" si="5"/>
        <v>24964.15731745561</v>
      </c>
      <c r="M8" s="65">
        <f t="shared" si="6"/>
        <v>0.7419150698123275</v>
      </c>
      <c r="N8" s="150">
        <f>'CN6'!E12</f>
        <v>311.241</v>
      </c>
      <c r="O8" s="39">
        <f t="shared" si="7"/>
        <v>0.18743225144409809</v>
      </c>
      <c r="P8" s="27"/>
      <c r="Q8" s="54"/>
    </row>
    <row r="9" spans="1:17" ht="19.5" customHeight="1">
      <c r="A9" s="9">
        <v>2008</v>
      </c>
      <c r="B9" s="202">
        <f>'CN2'!B10</f>
        <v>1694.655</v>
      </c>
      <c r="C9" s="20">
        <f>'[3]DEMO1'!$C9</f>
        <v>49.706232</v>
      </c>
      <c r="D9" s="44">
        <f t="shared" si="0"/>
        <v>34093.41106362679</v>
      </c>
      <c r="E9" s="140">
        <f>'CN5'!B10</f>
        <v>835.079</v>
      </c>
      <c r="F9" s="65">
        <f t="shared" si="1"/>
        <v>0.4927722751828543</v>
      </c>
      <c r="G9" s="17">
        <f>'CN6'!B13</f>
        <v>343.80300000000005</v>
      </c>
      <c r="H9" s="24">
        <f t="shared" si="2"/>
        <v>0.20287492144418778</v>
      </c>
      <c r="I9" s="297">
        <f>'CN15'!F11+'CN15'!N11</f>
        <v>51.293057745999995</v>
      </c>
      <c r="J9" s="65">
        <f t="shared" si="3"/>
        <v>0.03026755165269627</v>
      </c>
      <c r="K9" s="64">
        <f t="shared" si="4"/>
        <v>1254.672057746</v>
      </c>
      <c r="L9" s="44">
        <f t="shared" si="5"/>
        <v>25241.745496741736</v>
      </c>
      <c r="M9" s="65">
        <f t="shared" si="6"/>
        <v>0.7403701979140298</v>
      </c>
      <c r="N9" s="150">
        <f>'CN6'!E13</f>
        <v>323.301</v>
      </c>
      <c r="O9" s="39">
        <f t="shared" si="7"/>
        <v>0.19077688379050603</v>
      </c>
      <c r="P9" s="27"/>
      <c r="Q9" s="54"/>
    </row>
    <row r="10" spans="1:17" ht="19.5" customHeight="1">
      <c r="A10" s="9">
        <v>2009</v>
      </c>
      <c r="B10" s="202">
        <f>'CN2'!B11</f>
        <v>1645.061</v>
      </c>
      <c r="C10" s="20">
        <f>'[3]DEMO1'!$C10</f>
        <v>50.049065999999996</v>
      </c>
      <c r="D10" s="44">
        <f t="shared" si="0"/>
        <v>32868.96502723947</v>
      </c>
      <c r="E10" s="140">
        <f>'CN5'!B11</f>
        <v>790.032</v>
      </c>
      <c r="F10" s="65">
        <f t="shared" si="1"/>
        <v>0.48024480551177134</v>
      </c>
      <c r="G10" s="17">
        <f>'CN6'!B14</f>
        <v>363.01700000000005</v>
      </c>
      <c r="H10" s="24">
        <f t="shared" si="2"/>
        <v>0.22067084442461407</v>
      </c>
      <c r="I10" s="297">
        <f>'CN15'!F12+'CN15'!N12</f>
        <v>45.672</v>
      </c>
      <c r="J10" s="65">
        <f t="shared" si="3"/>
        <v>0.02776310422531444</v>
      </c>
      <c r="K10" s="64">
        <f t="shared" si="4"/>
        <v>1263.7179999999998</v>
      </c>
      <c r="L10" s="44">
        <f t="shared" si="5"/>
        <v>25249.58208011314</v>
      </c>
      <c r="M10" s="65">
        <f t="shared" si="6"/>
        <v>0.7681891431381571</v>
      </c>
      <c r="N10" s="150">
        <f>'CN6'!E14</f>
        <v>333.971</v>
      </c>
      <c r="O10" s="39">
        <f t="shared" si="7"/>
        <v>0.20301435630654427</v>
      </c>
      <c r="P10" s="8"/>
      <c r="Q10" s="54"/>
    </row>
    <row r="11" spans="1:17" ht="19.5" customHeight="1" thickBot="1">
      <c r="A11" s="10">
        <v>2010</v>
      </c>
      <c r="B11" s="192">
        <f>'CN2'!B12</f>
        <v>1679.6072809999998</v>
      </c>
      <c r="C11" s="21">
        <f>'[3]DEMO1'!$C11</f>
        <v>50.366269</v>
      </c>
      <c r="D11" s="276">
        <f t="shared" si="0"/>
        <v>33347.85987423448</v>
      </c>
      <c r="E11" s="294">
        <f>'CN5'!B12</f>
        <v>812.383016925929</v>
      </c>
      <c r="F11" s="253">
        <f t="shared" si="1"/>
        <v>0.48367438395614404</v>
      </c>
      <c r="G11" s="185">
        <f>'CN6'!B15</f>
        <v>370.640357</v>
      </c>
      <c r="H11" s="43">
        <f t="shared" si="2"/>
        <v>0.22067084442461407</v>
      </c>
      <c r="I11" s="298">
        <f>'CN15'!F13+'CN15'!N13</f>
        <v>50.168392999999995</v>
      </c>
      <c r="J11" s="253">
        <f t="shared" si="3"/>
        <v>0.02986912093530035</v>
      </c>
      <c r="K11" s="203">
        <f t="shared" si="4"/>
        <v>1288.0330140740707</v>
      </c>
      <c r="L11" s="276">
        <f t="shared" si="5"/>
        <v>25573.325951026287</v>
      </c>
      <c r="M11" s="253">
        <f t="shared" si="6"/>
        <v>0.7668655814037704</v>
      </c>
      <c r="N11" s="245">
        <f>'CN6'!E15</f>
        <v>340.98439099999996</v>
      </c>
      <c r="O11" s="45">
        <f t="shared" si="7"/>
        <v>0.20301435630654424</v>
      </c>
      <c r="P11" s="8"/>
      <c r="Q11" s="54"/>
    </row>
    <row r="12" spans="1:17" ht="19.5" customHeight="1" thickTop="1">
      <c r="A12" s="396">
        <v>2011</v>
      </c>
      <c r="B12" s="400">
        <f>'CN2'!B13</f>
        <v>1729.9954994299999</v>
      </c>
      <c r="C12" s="427">
        <f>'[3]DEMO1'!$C12</f>
        <v>50.738947614991744</v>
      </c>
      <c r="D12" s="428">
        <f>1000*B12/C12</f>
        <v>34096.0067315003</v>
      </c>
      <c r="E12" s="429">
        <f>'CN5'!B13</f>
        <v>846.4362941247664</v>
      </c>
      <c r="F12" s="430">
        <f>E12/B12</f>
        <v>0.48927080700709963</v>
      </c>
      <c r="G12" s="398">
        <f>'CN6'!B16</f>
        <v>381.75956771</v>
      </c>
      <c r="H12" s="424">
        <f>G12/B12</f>
        <v>0.22067084442461404</v>
      </c>
      <c r="I12" s="431">
        <f>'CN15'!F14+'CN15'!N14</f>
        <v>53.86811479</v>
      </c>
      <c r="J12" s="430">
        <f>I12/B12</f>
        <v>0.03113771961126402</v>
      </c>
      <c r="K12" s="486">
        <f>B12-E12+G12+I12</f>
        <v>1319.1868878052335</v>
      </c>
      <c r="L12" s="428">
        <f>M12*D12</f>
        <v>25999.49249667637</v>
      </c>
      <c r="M12" s="430">
        <f>1-F12+H12+J12</f>
        <v>0.7625377570287784</v>
      </c>
      <c r="N12" s="433">
        <f>'CN6'!E16</f>
        <v>351.21392273</v>
      </c>
      <c r="O12" s="422">
        <f>N12/B12</f>
        <v>0.20301435630654427</v>
      </c>
      <c r="P12" s="8"/>
      <c r="Q12" s="8"/>
    </row>
    <row r="13" spans="1:17" ht="19.5" customHeight="1" thickBot="1">
      <c r="A13" s="10">
        <v>2012</v>
      </c>
      <c r="B13" s="192">
        <f>'CN2'!B14</f>
        <v>1781.8953644128999</v>
      </c>
      <c r="C13" s="21">
        <f>'[3]DEMO1'!$C13</f>
        <v>51.11438381661497</v>
      </c>
      <c r="D13" s="276">
        <f>1000*B13/C13</f>
        <v>34860.93798579034</v>
      </c>
      <c r="E13" s="294">
        <f>'CN5'!B14</f>
        <v>871.8293829485094</v>
      </c>
      <c r="F13" s="253">
        <f>E13/B13</f>
        <v>0.48927080700709963</v>
      </c>
      <c r="G13" s="185">
        <f>'CN6'!B17</f>
        <v>393.21235474130003</v>
      </c>
      <c r="H13" s="43">
        <f>G13/B13</f>
        <v>0.22067084442461407</v>
      </c>
      <c r="I13" s="298">
        <f>'CN15'!F15+'CN15'!N15</f>
        <v>55.4841582337</v>
      </c>
      <c r="J13" s="253">
        <f>I13/B13</f>
        <v>0.03113771961126402</v>
      </c>
      <c r="K13" s="203">
        <f>B13-E13+G13+I13</f>
        <v>1358.7624944393906</v>
      </c>
      <c r="L13" s="276">
        <f>M13*D13</f>
        <v>26582.781459603906</v>
      </c>
      <c r="M13" s="253">
        <f>1-F13+H13+J13</f>
        <v>0.7625377570287784</v>
      </c>
      <c r="N13" s="245">
        <f>'CN6'!E17</f>
        <v>361.75034041189997</v>
      </c>
      <c r="O13" s="45">
        <f>N13/B13</f>
        <v>0.20301435630654424</v>
      </c>
      <c r="P13" s="8"/>
      <c r="Q13" s="8"/>
    </row>
    <row r="14" spans="2:17" ht="14.25" thickBot="1" thickTop="1">
      <c r="B14" s="12"/>
      <c r="C14" s="12"/>
      <c r="D14" s="12"/>
      <c r="E14" s="12"/>
      <c r="F14" s="12"/>
      <c r="G14" s="12"/>
      <c r="H14" s="12"/>
      <c r="I14" s="12"/>
      <c r="J14" s="12"/>
      <c r="K14" s="12"/>
      <c r="L14" s="12"/>
      <c r="M14" s="12"/>
      <c r="N14" s="12"/>
      <c r="O14" s="12"/>
      <c r="P14" s="8"/>
      <c r="Q14" s="8"/>
    </row>
    <row r="15" spans="1:17" ht="13.5" thickTop="1">
      <c r="A15" s="412" t="s">
        <v>122</v>
      </c>
      <c r="B15" s="407"/>
      <c r="C15" s="407"/>
      <c r="D15" s="407"/>
      <c r="E15" s="407"/>
      <c r="F15" s="407"/>
      <c r="G15" s="408"/>
      <c r="H15" s="407"/>
      <c r="I15" s="407"/>
      <c r="J15" s="407"/>
      <c r="K15" s="407"/>
      <c r="L15" s="407"/>
      <c r="M15" s="407"/>
      <c r="N15" s="407"/>
      <c r="O15" s="409"/>
      <c r="P15" s="8"/>
      <c r="Q15" s="8"/>
    </row>
    <row r="16" spans="1:17" ht="13.5" thickBot="1">
      <c r="A16" s="404" t="s">
        <v>28</v>
      </c>
      <c r="B16" s="410"/>
      <c r="C16" s="410"/>
      <c r="D16" s="410"/>
      <c r="E16" s="410"/>
      <c r="F16" s="410"/>
      <c r="G16" s="410"/>
      <c r="H16" s="410"/>
      <c r="I16" s="410"/>
      <c r="J16" s="410"/>
      <c r="K16" s="410"/>
      <c r="L16" s="410"/>
      <c r="M16" s="410"/>
      <c r="N16" s="410"/>
      <c r="O16" s="411"/>
      <c r="P16" s="8"/>
      <c r="Q16" s="8"/>
    </row>
    <row r="17" spans="1:17" ht="13.5" thickTop="1">
      <c r="A17" s="28"/>
      <c r="B17" s="13"/>
      <c r="C17" s="13"/>
      <c r="D17" s="12"/>
      <c r="E17" s="12"/>
      <c r="F17" s="12"/>
      <c r="G17" s="12"/>
      <c r="H17" s="12"/>
      <c r="I17" s="12"/>
      <c r="J17" s="12"/>
      <c r="K17" s="12"/>
      <c r="L17" s="12"/>
      <c r="M17" s="12"/>
      <c r="N17" s="12"/>
      <c r="O17" s="12"/>
      <c r="P17" s="8"/>
      <c r="Q17" s="8"/>
    </row>
    <row r="18" spans="1:17" ht="12.75">
      <c r="A18" s="28"/>
      <c r="B18" s="12"/>
      <c r="C18" s="12"/>
      <c r="D18" s="12"/>
      <c r="E18" s="12"/>
      <c r="F18" s="12"/>
      <c r="G18" s="12"/>
      <c r="H18" s="12"/>
      <c r="I18" s="12"/>
      <c r="J18" s="12"/>
      <c r="K18" s="12"/>
      <c r="L18" s="12"/>
      <c r="M18" s="12"/>
      <c r="N18" s="12"/>
      <c r="O18" s="12"/>
      <c r="P18" s="8"/>
      <c r="Q18" s="8"/>
    </row>
    <row r="19" spans="1:17" ht="12.75">
      <c r="A19" s="28"/>
      <c r="B19" s="12"/>
      <c r="C19" s="12"/>
      <c r="D19" s="12"/>
      <c r="E19" s="12"/>
      <c r="F19" s="12"/>
      <c r="G19" s="12"/>
      <c r="H19" s="12"/>
      <c r="I19" s="12"/>
      <c r="J19" s="12"/>
      <c r="K19" s="12"/>
      <c r="L19" s="12"/>
      <c r="M19" s="12"/>
      <c r="N19" s="12"/>
      <c r="O19" s="12"/>
      <c r="P19" s="8"/>
      <c r="Q19" s="8"/>
    </row>
    <row r="20" spans="2:17" ht="12.75">
      <c r="B20" s="12"/>
      <c r="C20" s="12"/>
      <c r="D20" s="12"/>
      <c r="E20" s="12"/>
      <c r="F20" s="12"/>
      <c r="G20" s="12"/>
      <c r="H20" s="12"/>
      <c r="I20" s="12"/>
      <c r="J20" s="12"/>
      <c r="K20" s="12"/>
      <c r="L20" s="12"/>
      <c r="M20" s="12"/>
      <c r="N20" s="12"/>
      <c r="O20" s="12"/>
      <c r="P20" s="8"/>
      <c r="Q20" s="8"/>
    </row>
    <row r="21" spans="2:17" ht="12.75">
      <c r="B21" s="12"/>
      <c r="C21" s="12"/>
      <c r="D21" s="12"/>
      <c r="E21" s="12"/>
      <c r="F21" s="12"/>
      <c r="G21" s="12"/>
      <c r="H21" s="12"/>
      <c r="I21" s="12"/>
      <c r="J21" s="12"/>
      <c r="K21" s="12"/>
      <c r="L21" s="12"/>
      <c r="M21" s="12"/>
      <c r="N21" s="12"/>
      <c r="O21" s="12"/>
      <c r="P21" s="8"/>
      <c r="Q21" s="8"/>
    </row>
    <row r="22" spans="2:17" ht="12.75">
      <c r="B22" s="84"/>
      <c r="C22" s="12"/>
      <c r="D22" s="12"/>
      <c r="E22" s="12"/>
      <c r="F22" s="12"/>
      <c r="G22" s="12"/>
      <c r="H22" s="12"/>
      <c r="I22" s="12"/>
      <c r="J22" s="12"/>
      <c r="K22" s="12"/>
      <c r="L22" s="12"/>
      <c r="M22" s="12"/>
      <c r="N22" s="12"/>
      <c r="O22" s="12"/>
      <c r="P22" s="8"/>
      <c r="Q22" s="8"/>
    </row>
    <row r="23" spans="2:17" ht="12.75">
      <c r="B23" s="12"/>
      <c r="C23" s="12"/>
      <c r="D23" s="12"/>
      <c r="E23" s="12"/>
      <c r="F23" s="12"/>
      <c r="G23" s="12"/>
      <c r="H23" s="12"/>
      <c r="I23" s="12"/>
      <c r="J23" s="12"/>
      <c r="K23" s="12"/>
      <c r="L23" s="12"/>
      <c r="M23" s="12"/>
      <c r="N23" s="12"/>
      <c r="O23" s="12"/>
      <c r="P23" s="8"/>
      <c r="Q23" s="8"/>
    </row>
    <row r="24" spans="2:17" ht="12.75">
      <c r="B24" s="12"/>
      <c r="C24" s="12"/>
      <c r="D24" s="12"/>
      <c r="E24" s="12"/>
      <c r="F24" s="12"/>
      <c r="G24" s="12"/>
      <c r="H24" s="12"/>
      <c r="I24" s="12"/>
      <c r="J24" s="12"/>
      <c r="K24" s="12"/>
      <c r="L24" s="12"/>
      <c r="M24" s="12"/>
      <c r="N24" s="12"/>
      <c r="O24" s="12"/>
      <c r="P24" s="8"/>
      <c r="Q24" s="8"/>
    </row>
    <row r="25" spans="2:17" ht="12.75">
      <c r="B25" s="12"/>
      <c r="C25" s="12"/>
      <c r="D25" s="12"/>
      <c r="E25" s="12"/>
      <c r="F25" s="12"/>
      <c r="G25" s="12"/>
      <c r="H25" s="12"/>
      <c r="I25" s="12"/>
      <c r="J25" s="12"/>
      <c r="K25" s="12"/>
      <c r="L25" s="12"/>
      <c r="M25" s="12"/>
      <c r="N25" s="12"/>
      <c r="O25" s="12"/>
      <c r="P25" s="8"/>
      <c r="Q25" s="8"/>
    </row>
    <row r="26" spans="2:17" ht="12.75">
      <c r="B26" s="12"/>
      <c r="C26" s="12"/>
      <c r="D26" s="12"/>
      <c r="E26" s="12"/>
      <c r="F26" s="12"/>
      <c r="G26" s="12"/>
      <c r="H26" s="12"/>
      <c r="I26" s="12"/>
      <c r="J26" s="12"/>
      <c r="K26" s="12"/>
      <c r="L26" s="12"/>
      <c r="M26" s="12"/>
      <c r="N26" s="12"/>
      <c r="O26" s="12"/>
      <c r="P26" s="12"/>
      <c r="Q26" s="12"/>
    </row>
    <row r="27" spans="2:17" ht="12.75">
      <c r="B27" s="12"/>
      <c r="C27" s="12"/>
      <c r="D27" s="12"/>
      <c r="E27" s="12"/>
      <c r="F27" s="12"/>
      <c r="G27" s="12"/>
      <c r="H27" s="12"/>
      <c r="I27" s="12"/>
      <c r="J27" s="12"/>
      <c r="K27" s="12"/>
      <c r="L27" s="12"/>
      <c r="M27" s="12"/>
      <c r="N27" s="12"/>
      <c r="O27" s="12"/>
      <c r="P27" s="12"/>
      <c r="Q27" s="12"/>
    </row>
    <row r="28" spans="2:17" ht="12.75">
      <c r="B28" s="12"/>
      <c r="C28" s="12"/>
      <c r="D28" s="12"/>
      <c r="E28" s="12"/>
      <c r="F28" s="12"/>
      <c r="G28" s="12"/>
      <c r="H28" s="12"/>
      <c r="I28" s="12"/>
      <c r="J28" s="12"/>
      <c r="K28" s="12"/>
      <c r="L28" s="12"/>
      <c r="M28" s="12"/>
      <c r="N28" s="12"/>
      <c r="O28" s="12"/>
      <c r="P28" s="12"/>
      <c r="Q28" s="12"/>
    </row>
    <row r="29" spans="2:17" ht="12.75">
      <c r="B29" s="12"/>
      <c r="C29" s="12"/>
      <c r="D29" s="12"/>
      <c r="E29" s="12"/>
      <c r="F29" s="12"/>
      <c r="G29" s="12"/>
      <c r="H29" s="12"/>
      <c r="I29" s="12"/>
      <c r="J29" s="12"/>
      <c r="K29" s="12"/>
      <c r="L29" s="12"/>
      <c r="M29" s="12"/>
      <c r="N29" s="12"/>
      <c r="O29" s="12"/>
      <c r="P29" s="12"/>
      <c r="Q29" s="12"/>
    </row>
    <row r="30" spans="2:17" ht="12.75">
      <c r="B30" s="12"/>
      <c r="C30" s="12"/>
      <c r="D30" s="12"/>
      <c r="E30" s="12"/>
      <c r="F30" s="12"/>
      <c r="G30" s="12"/>
      <c r="H30" s="12"/>
      <c r="I30" s="12"/>
      <c r="J30" s="12"/>
      <c r="K30" s="12"/>
      <c r="L30" s="12"/>
      <c r="M30" s="12"/>
      <c r="N30" s="12"/>
      <c r="O30" s="12"/>
      <c r="P30" s="12"/>
      <c r="Q30" s="12"/>
    </row>
    <row r="31" spans="2:17" ht="12.75">
      <c r="B31" s="12"/>
      <c r="C31" s="12"/>
      <c r="D31" s="12"/>
      <c r="E31" s="12"/>
      <c r="F31" s="12"/>
      <c r="G31" s="12"/>
      <c r="H31" s="12"/>
      <c r="I31" s="12"/>
      <c r="J31" s="12"/>
      <c r="K31" s="12"/>
      <c r="L31" s="12"/>
      <c r="M31" s="12"/>
      <c r="N31" s="12"/>
      <c r="O31" s="12"/>
      <c r="P31" s="12"/>
      <c r="Q31" s="12"/>
    </row>
    <row r="32" spans="2:17" ht="12.75">
      <c r="B32" s="12"/>
      <c r="C32" s="12"/>
      <c r="D32" s="12"/>
      <c r="E32" s="12"/>
      <c r="F32" s="12"/>
      <c r="G32" s="12"/>
      <c r="H32" s="12"/>
      <c r="I32" s="12"/>
      <c r="J32" s="12"/>
      <c r="K32" s="12"/>
      <c r="L32" s="12"/>
      <c r="M32" s="12"/>
      <c r="N32" s="12"/>
      <c r="O32" s="12"/>
      <c r="P32" s="12"/>
      <c r="Q32" s="12"/>
    </row>
    <row r="33" spans="2:17" ht="12.75">
      <c r="B33" s="12"/>
      <c r="C33" s="12"/>
      <c r="D33" s="12"/>
      <c r="E33" s="12"/>
      <c r="F33" s="12"/>
      <c r="G33" s="12"/>
      <c r="H33" s="12"/>
      <c r="I33" s="12"/>
      <c r="J33" s="12"/>
      <c r="K33" s="12"/>
      <c r="L33" s="12"/>
      <c r="M33" s="12"/>
      <c r="N33" s="12"/>
      <c r="O33" s="12"/>
      <c r="P33" s="12"/>
      <c r="Q33" s="12"/>
    </row>
    <row r="34" spans="2:17" ht="12.75">
      <c r="B34" s="12"/>
      <c r="C34" s="12"/>
      <c r="D34" s="12"/>
      <c r="E34" s="12"/>
      <c r="F34" s="12"/>
      <c r="G34" s="12"/>
      <c r="H34" s="12"/>
      <c r="I34" s="12"/>
      <c r="J34" s="12"/>
      <c r="K34" s="12"/>
      <c r="L34" s="12"/>
      <c r="M34" s="12"/>
      <c r="N34" s="12"/>
      <c r="O34" s="12"/>
      <c r="P34" s="12"/>
      <c r="Q34" s="12"/>
    </row>
    <row r="35" spans="2:17" ht="12.75">
      <c r="B35" s="12"/>
      <c r="C35" s="12"/>
      <c r="D35" s="12"/>
      <c r="E35" s="12"/>
      <c r="F35" s="12"/>
      <c r="G35" s="12"/>
      <c r="H35" s="12"/>
      <c r="I35" s="12"/>
      <c r="J35" s="12"/>
      <c r="K35" s="12"/>
      <c r="L35" s="12"/>
      <c r="M35" s="12"/>
      <c r="N35" s="12"/>
      <c r="O35" s="12"/>
      <c r="P35" s="12"/>
      <c r="Q35" s="12"/>
    </row>
    <row r="36" spans="2:17" ht="12.75">
      <c r="B36" s="12"/>
      <c r="C36" s="12"/>
      <c r="D36" s="12"/>
      <c r="E36" s="12"/>
      <c r="F36" s="12"/>
      <c r="G36" s="12"/>
      <c r="H36" s="12"/>
      <c r="I36" s="12"/>
      <c r="J36" s="12"/>
      <c r="K36" s="12"/>
      <c r="L36" s="12"/>
      <c r="M36" s="12"/>
      <c r="N36" s="12"/>
      <c r="O36" s="12"/>
      <c r="P36" s="12"/>
      <c r="Q36" s="12"/>
    </row>
    <row r="37" spans="2:17" ht="12.75">
      <c r="B37" s="12"/>
      <c r="C37" s="12"/>
      <c r="D37" s="12"/>
      <c r="E37" s="12"/>
      <c r="F37" s="12"/>
      <c r="G37" s="12"/>
      <c r="H37" s="12"/>
      <c r="I37" s="12"/>
      <c r="J37" s="12"/>
      <c r="K37" s="12"/>
      <c r="L37" s="12"/>
      <c r="M37" s="12"/>
      <c r="N37" s="12"/>
      <c r="O37" s="12"/>
      <c r="P37" s="12"/>
      <c r="Q37" s="12"/>
    </row>
    <row r="38" spans="2:17" ht="12.75">
      <c r="B38" s="12"/>
      <c r="C38" s="12"/>
      <c r="D38" s="12"/>
      <c r="E38" s="12"/>
      <c r="F38" s="12"/>
      <c r="G38" s="12"/>
      <c r="H38" s="12"/>
      <c r="I38" s="12"/>
      <c r="J38" s="12"/>
      <c r="K38" s="12"/>
      <c r="L38" s="12"/>
      <c r="M38" s="12"/>
      <c r="N38" s="12"/>
      <c r="O38" s="12"/>
      <c r="P38" s="12"/>
      <c r="Q38" s="12"/>
    </row>
    <row r="39" spans="2:17" ht="12.75">
      <c r="B39" s="12"/>
      <c r="C39" s="12"/>
      <c r="D39" s="12"/>
      <c r="E39" s="12"/>
      <c r="F39" s="12"/>
      <c r="G39" s="12"/>
      <c r="H39" s="12"/>
      <c r="I39" s="12"/>
      <c r="J39" s="12"/>
      <c r="K39" s="12"/>
      <c r="L39" s="12"/>
      <c r="M39" s="12"/>
      <c r="N39" s="12"/>
      <c r="O39" s="12"/>
      <c r="P39" s="12"/>
      <c r="Q39" s="12"/>
    </row>
    <row r="40" spans="2:17" ht="12.75">
      <c r="B40" s="12"/>
      <c r="C40" s="12"/>
      <c r="D40" s="12"/>
      <c r="E40" s="12"/>
      <c r="F40" s="12"/>
      <c r="G40" s="12"/>
      <c r="H40" s="12"/>
      <c r="I40" s="12"/>
      <c r="J40" s="12"/>
      <c r="K40" s="12"/>
      <c r="L40" s="12"/>
      <c r="M40" s="12"/>
      <c r="N40" s="12"/>
      <c r="O40" s="12"/>
      <c r="P40" s="12"/>
      <c r="Q40" s="12"/>
    </row>
    <row r="41" spans="2:17" ht="12.75">
      <c r="B41" s="12"/>
      <c r="C41" s="12"/>
      <c r="D41" s="12"/>
      <c r="E41" s="12"/>
      <c r="F41" s="12"/>
      <c r="G41" s="12"/>
      <c r="H41" s="12"/>
      <c r="I41" s="12"/>
      <c r="J41" s="12"/>
      <c r="K41" s="12"/>
      <c r="L41" s="12"/>
      <c r="M41" s="12"/>
      <c r="N41" s="12"/>
      <c r="O41" s="12"/>
      <c r="P41" s="12"/>
      <c r="Q41" s="12"/>
    </row>
    <row r="42" spans="2:17" ht="12.75">
      <c r="B42" s="12"/>
      <c r="C42" s="12"/>
      <c r="D42" s="12"/>
      <c r="E42" s="12"/>
      <c r="F42" s="12"/>
      <c r="G42" s="12"/>
      <c r="H42" s="12"/>
      <c r="I42" s="12"/>
      <c r="J42" s="12"/>
      <c r="K42" s="12"/>
      <c r="L42" s="12"/>
      <c r="M42" s="12"/>
      <c r="N42" s="12"/>
      <c r="O42" s="12"/>
      <c r="P42" s="12"/>
      <c r="Q42" s="12"/>
    </row>
    <row r="43" spans="2:17" ht="12.75">
      <c r="B43" s="12"/>
      <c r="C43" s="12"/>
      <c r="D43" s="12"/>
      <c r="E43" s="12"/>
      <c r="F43" s="12"/>
      <c r="G43" s="12"/>
      <c r="H43" s="12"/>
      <c r="I43" s="12"/>
      <c r="J43" s="12"/>
      <c r="K43" s="12"/>
      <c r="L43" s="12"/>
      <c r="M43" s="12"/>
      <c r="N43" s="12"/>
      <c r="O43" s="12"/>
      <c r="P43" s="12"/>
      <c r="Q43" s="12"/>
    </row>
    <row r="44" spans="2:17" ht="12.75">
      <c r="B44" s="12"/>
      <c r="C44" s="12"/>
      <c r="D44" s="12"/>
      <c r="E44" s="12"/>
      <c r="F44" s="12"/>
      <c r="G44" s="12"/>
      <c r="H44" s="12"/>
      <c r="I44" s="12"/>
      <c r="J44" s="12"/>
      <c r="K44" s="12"/>
      <c r="L44" s="12"/>
      <c r="M44" s="12"/>
      <c r="N44" s="12"/>
      <c r="O44" s="12"/>
      <c r="P44" s="12"/>
      <c r="Q44" s="12"/>
    </row>
    <row r="45" spans="2:17" ht="12.75">
      <c r="B45" s="12"/>
      <c r="C45" s="12"/>
      <c r="D45" s="12"/>
      <c r="E45" s="12"/>
      <c r="F45" s="12"/>
      <c r="G45" s="12"/>
      <c r="H45" s="12"/>
      <c r="I45" s="12"/>
      <c r="J45" s="12"/>
      <c r="K45" s="12"/>
      <c r="L45" s="12"/>
      <c r="M45" s="12"/>
      <c r="N45" s="12"/>
      <c r="O45" s="12"/>
      <c r="P45" s="12"/>
      <c r="Q45" s="12"/>
    </row>
    <row r="46" spans="2:17" ht="12.75">
      <c r="B46" s="12"/>
      <c r="C46" s="12"/>
      <c r="D46" s="12"/>
      <c r="E46" s="12"/>
      <c r="F46" s="12"/>
      <c r="G46" s="12"/>
      <c r="H46" s="12"/>
      <c r="I46" s="12"/>
      <c r="J46" s="12"/>
      <c r="K46" s="12"/>
      <c r="L46" s="12"/>
      <c r="M46" s="12"/>
      <c r="N46" s="12"/>
      <c r="O46" s="12"/>
      <c r="P46" s="12"/>
      <c r="Q46" s="12"/>
    </row>
    <row r="47" spans="2:17" ht="12.75">
      <c r="B47" s="12"/>
      <c r="C47" s="12"/>
      <c r="D47" s="12"/>
      <c r="E47" s="12"/>
      <c r="F47" s="12"/>
      <c r="G47" s="12"/>
      <c r="H47" s="12"/>
      <c r="I47" s="12"/>
      <c r="J47" s="12"/>
      <c r="K47" s="12"/>
      <c r="L47" s="12"/>
      <c r="M47" s="12"/>
      <c r="N47" s="12"/>
      <c r="O47" s="12"/>
      <c r="P47" s="12"/>
      <c r="Q47" s="12"/>
    </row>
    <row r="48" spans="2:17" ht="12.75">
      <c r="B48" s="12"/>
      <c r="C48" s="12"/>
      <c r="D48" s="12"/>
      <c r="E48" s="12"/>
      <c r="F48" s="12"/>
      <c r="G48" s="12"/>
      <c r="H48" s="12"/>
      <c r="I48" s="12"/>
      <c r="J48" s="12"/>
      <c r="K48" s="12"/>
      <c r="L48" s="12"/>
      <c r="M48" s="12"/>
      <c r="N48" s="12"/>
      <c r="O48" s="12"/>
      <c r="P48" s="12"/>
      <c r="Q48" s="12"/>
    </row>
    <row r="49" spans="2:17" ht="12.75">
      <c r="B49" s="12"/>
      <c r="C49" s="12"/>
      <c r="D49" s="12"/>
      <c r="E49" s="12"/>
      <c r="F49" s="12"/>
      <c r="G49" s="12"/>
      <c r="H49" s="12"/>
      <c r="I49" s="12"/>
      <c r="J49" s="12"/>
      <c r="K49" s="12"/>
      <c r="L49" s="12"/>
      <c r="M49" s="12"/>
      <c r="N49" s="12"/>
      <c r="O49" s="12"/>
      <c r="P49" s="12"/>
      <c r="Q49" s="12"/>
    </row>
    <row r="50" spans="2:17" ht="12.75">
      <c r="B50" s="12"/>
      <c r="C50" s="12"/>
      <c r="D50" s="12"/>
      <c r="E50" s="12"/>
      <c r="F50" s="12"/>
      <c r="G50" s="12"/>
      <c r="H50" s="12"/>
      <c r="I50" s="12"/>
      <c r="J50" s="12"/>
      <c r="K50" s="12"/>
      <c r="L50" s="12"/>
      <c r="M50" s="12"/>
      <c r="N50" s="12"/>
      <c r="O50" s="12"/>
      <c r="P50" s="12"/>
      <c r="Q50" s="12"/>
    </row>
    <row r="51" spans="2:17" ht="12.75">
      <c r="B51" s="12"/>
      <c r="C51" s="12"/>
      <c r="D51" s="12"/>
      <c r="E51" s="12"/>
      <c r="F51" s="12"/>
      <c r="G51" s="12"/>
      <c r="H51" s="12"/>
      <c r="I51" s="12"/>
      <c r="J51" s="12"/>
      <c r="K51" s="12"/>
      <c r="L51" s="12"/>
      <c r="M51" s="12"/>
      <c r="N51" s="12"/>
      <c r="O51" s="12"/>
      <c r="P51" s="12"/>
      <c r="Q51" s="12"/>
    </row>
    <row r="52" spans="2:17" ht="12.75">
      <c r="B52" s="12"/>
      <c r="C52" s="12"/>
      <c r="D52" s="12"/>
      <c r="E52" s="12"/>
      <c r="F52" s="12"/>
      <c r="G52" s="12"/>
      <c r="H52" s="12"/>
      <c r="I52" s="12"/>
      <c r="J52" s="12"/>
      <c r="K52" s="12"/>
      <c r="L52" s="12"/>
      <c r="M52" s="12"/>
      <c r="N52" s="12"/>
      <c r="O52" s="12"/>
      <c r="P52" s="12"/>
      <c r="Q52" s="12"/>
    </row>
    <row r="53" spans="2:17" ht="12.75">
      <c r="B53" s="12"/>
      <c r="C53" s="12"/>
      <c r="D53" s="12"/>
      <c r="E53" s="12"/>
      <c r="F53" s="12"/>
      <c r="G53" s="12"/>
      <c r="H53" s="12"/>
      <c r="I53" s="12"/>
      <c r="J53" s="12"/>
      <c r="K53" s="12"/>
      <c r="L53" s="12"/>
      <c r="M53" s="12"/>
      <c r="N53" s="12"/>
      <c r="O53" s="12"/>
      <c r="P53" s="12"/>
      <c r="Q53" s="12"/>
    </row>
    <row r="54" spans="2:17" ht="12.75">
      <c r="B54" s="12"/>
      <c r="C54" s="12"/>
      <c r="D54" s="12"/>
      <c r="E54" s="12"/>
      <c r="F54" s="12"/>
      <c r="G54" s="12"/>
      <c r="H54" s="12"/>
      <c r="I54" s="12"/>
      <c r="J54" s="12"/>
      <c r="K54" s="12"/>
      <c r="L54" s="12"/>
      <c r="M54" s="12"/>
      <c r="N54" s="12"/>
      <c r="O54" s="12"/>
      <c r="P54" s="12"/>
      <c r="Q54" s="12"/>
    </row>
    <row r="55" spans="2:17" ht="12.75">
      <c r="B55" s="12"/>
      <c r="C55" s="12"/>
      <c r="D55" s="12"/>
      <c r="E55" s="12"/>
      <c r="F55" s="12"/>
      <c r="G55" s="12"/>
      <c r="H55" s="12"/>
      <c r="I55" s="12"/>
      <c r="J55" s="12"/>
      <c r="K55" s="12"/>
      <c r="L55" s="12"/>
      <c r="M55" s="12"/>
      <c r="N55" s="12"/>
      <c r="O55" s="12"/>
      <c r="P55" s="12"/>
      <c r="Q55" s="12"/>
    </row>
    <row r="56" spans="2:17" ht="12.75">
      <c r="B56" s="12"/>
      <c r="C56" s="12"/>
      <c r="D56" s="12"/>
      <c r="E56" s="12"/>
      <c r="F56" s="12"/>
      <c r="G56" s="12"/>
      <c r="H56" s="12"/>
      <c r="I56" s="12"/>
      <c r="J56" s="12"/>
      <c r="K56" s="12"/>
      <c r="L56" s="12"/>
      <c r="M56" s="12"/>
      <c r="N56" s="12"/>
      <c r="O56" s="12"/>
      <c r="P56" s="12"/>
      <c r="Q56" s="12"/>
    </row>
    <row r="57" spans="2:17" ht="12.75">
      <c r="B57" s="12"/>
      <c r="C57" s="12"/>
      <c r="D57" s="12"/>
      <c r="E57" s="12"/>
      <c r="F57" s="12"/>
      <c r="G57" s="12"/>
      <c r="H57" s="12"/>
      <c r="I57" s="12"/>
      <c r="J57" s="12"/>
      <c r="K57" s="12"/>
      <c r="L57" s="12"/>
      <c r="M57" s="12"/>
      <c r="N57" s="12"/>
      <c r="O57" s="12"/>
      <c r="P57" s="12"/>
      <c r="Q57" s="12"/>
    </row>
    <row r="58" spans="2:17" ht="12.75">
      <c r="B58" s="12"/>
      <c r="C58" s="12"/>
      <c r="D58" s="12"/>
      <c r="E58" s="12"/>
      <c r="F58" s="12"/>
      <c r="G58" s="12"/>
      <c r="H58" s="12"/>
      <c r="I58" s="12"/>
      <c r="J58" s="12"/>
      <c r="K58" s="12"/>
      <c r="L58" s="12"/>
      <c r="M58" s="12"/>
      <c r="N58" s="12"/>
      <c r="O58" s="12"/>
      <c r="P58" s="12"/>
      <c r="Q58" s="12"/>
    </row>
    <row r="59" spans="2:17" ht="12.75">
      <c r="B59" s="12"/>
      <c r="C59" s="12"/>
      <c r="D59" s="12"/>
      <c r="E59" s="12"/>
      <c r="F59" s="12"/>
      <c r="G59" s="12"/>
      <c r="H59" s="12"/>
      <c r="I59" s="12"/>
      <c r="J59" s="12"/>
      <c r="K59" s="12"/>
      <c r="L59" s="12"/>
      <c r="M59" s="12"/>
      <c r="N59" s="12"/>
      <c r="O59" s="12"/>
      <c r="P59" s="12"/>
      <c r="Q59" s="12"/>
    </row>
    <row r="60" spans="2:17" ht="12.75">
      <c r="B60" s="12"/>
      <c r="C60" s="12"/>
      <c r="D60" s="12"/>
      <c r="E60" s="12"/>
      <c r="F60" s="12"/>
      <c r="G60" s="12"/>
      <c r="H60" s="12"/>
      <c r="I60" s="12"/>
      <c r="J60" s="12"/>
      <c r="K60" s="12"/>
      <c r="L60" s="12"/>
      <c r="M60" s="12"/>
      <c r="N60" s="12"/>
      <c r="O60" s="12"/>
      <c r="P60" s="12"/>
      <c r="Q60" s="12"/>
    </row>
    <row r="61" spans="2:17" ht="12.75">
      <c r="B61" s="12"/>
      <c r="C61" s="12"/>
      <c r="D61" s="12"/>
      <c r="E61" s="12"/>
      <c r="F61" s="12"/>
      <c r="G61" s="12"/>
      <c r="H61" s="12"/>
      <c r="I61" s="12"/>
      <c r="J61" s="12"/>
      <c r="K61" s="12"/>
      <c r="L61" s="12"/>
      <c r="M61" s="12"/>
      <c r="N61" s="12"/>
      <c r="O61" s="12"/>
      <c r="P61" s="12"/>
      <c r="Q61" s="12"/>
    </row>
    <row r="62" spans="2:17" ht="12.75">
      <c r="B62" s="12"/>
      <c r="C62" s="12"/>
      <c r="D62" s="12"/>
      <c r="E62" s="12"/>
      <c r="F62" s="12"/>
      <c r="G62" s="12"/>
      <c r="H62" s="12"/>
      <c r="I62" s="12"/>
      <c r="J62" s="12"/>
      <c r="K62" s="12"/>
      <c r="L62" s="12"/>
      <c r="M62" s="12"/>
      <c r="N62" s="12"/>
      <c r="O62" s="12"/>
      <c r="P62" s="12"/>
      <c r="Q62" s="12"/>
    </row>
    <row r="63" spans="2:17" ht="12.75">
      <c r="B63" s="12"/>
      <c r="C63" s="12"/>
      <c r="D63" s="12"/>
      <c r="E63" s="12"/>
      <c r="F63" s="12"/>
      <c r="G63" s="12"/>
      <c r="H63" s="12"/>
      <c r="I63" s="12"/>
      <c r="J63" s="12"/>
      <c r="K63" s="12"/>
      <c r="L63" s="12"/>
      <c r="M63" s="12"/>
      <c r="N63" s="12"/>
      <c r="O63" s="12"/>
      <c r="P63" s="12"/>
      <c r="Q63" s="12"/>
    </row>
    <row r="64" spans="2:17" ht="12.75">
      <c r="B64" s="12"/>
      <c r="C64" s="12"/>
      <c r="D64" s="12"/>
      <c r="E64" s="12"/>
      <c r="F64" s="12"/>
      <c r="G64" s="12"/>
      <c r="H64" s="12"/>
      <c r="I64" s="12"/>
      <c r="J64" s="12"/>
      <c r="K64" s="12"/>
      <c r="L64" s="12"/>
      <c r="M64" s="12"/>
      <c r="N64" s="12"/>
      <c r="O64" s="12"/>
      <c r="P64" s="12"/>
      <c r="Q64" s="12"/>
    </row>
    <row r="65" spans="2:17" ht="12.75">
      <c r="B65" s="12"/>
      <c r="C65" s="12"/>
      <c r="D65" s="12"/>
      <c r="E65" s="12"/>
      <c r="F65" s="12"/>
      <c r="G65" s="12"/>
      <c r="H65" s="12"/>
      <c r="I65" s="12"/>
      <c r="J65" s="12"/>
      <c r="K65" s="12"/>
      <c r="L65" s="12"/>
      <c r="M65" s="12"/>
      <c r="N65" s="12"/>
      <c r="O65" s="12"/>
      <c r="P65" s="12"/>
      <c r="Q65" s="12"/>
    </row>
    <row r="66" spans="2:17" ht="12.75">
      <c r="B66" s="12"/>
      <c r="C66" s="12"/>
      <c r="D66" s="12"/>
      <c r="E66" s="12"/>
      <c r="F66" s="12"/>
      <c r="G66" s="12"/>
      <c r="H66" s="12"/>
      <c r="I66" s="12"/>
      <c r="J66" s="12"/>
      <c r="K66" s="12"/>
      <c r="L66" s="12"/>
      <c r="M66" s="12"/>
      <c r="N66" s="12"/>
      <c r="O66" s="12"/>
      <c r="P66" s="12"/>
      <c r="Q66" s="12"/>
    </row>
    <row r="67" spans="2:17" ht="12.75">
      <c r="B67" s="12"/>
      <c r="C67" s="12"/>
      <c r="D67" s="12"/>
      <c r="E67" s="12"/>
      <c r="F67" s="12"/>
      <c r="G67" s="12"/>
      <c r="H67" s="12"/>
      <c r="I67" s="12"/>
      <c r="J67" s="12"/>
      <c r="K67" s="12"/>
      <c r="L67" s="12"/>
      <c r="M67" s="12"/>
      <c r="N67" s="12"/>
      <c r="O67" s="12"/>
      <c r="P67" s="12"/>
      <c r="Q67" s="12"/>
    </row>
    <row r="68" spans="2:17" ht="12.75">
      <c r="B68" s="12"/>
      <c r="C68" s="12"/>
      <c r="D68" s="12"/>
      <c r="E68" s="12"/>
      <c r="F68" s="12"/>
      <c r="G68" s="12"/>
      <c r="H68" s="12"/>
      <c r="I68" s="12"/>
      <c r="J68" s="12"/>
      <c r="K68" s="12"/>
      <c r="L68" s="12"/>
      <c r="M68" s="12"/>
      <c r="N68" s="12"/>
      <c r="O68" s="12"/>
      <c r="P68" s="12"/>
      <c r="Q68" s="12"/>
    </row>
    <row r="69" spans="2:17" ht="12.75">
      <c r="B69" s="12"/>
      <c r="C69" s="12"/>
      <c r="D69" s="12"/>
      <c r="E69" s="12"/>
      <c r="F69" s="12"/>
      <c r="G69" s="12"/>
      <c r="H69" s="12"/>
      <c r="I69" s="12"/>
      <c r="J69" s="12"/>
      <c r="K69" s="12"/>
      <c r="L69" s="12"/>
      <c r="M69" s="12"/>
      <c r="N69" s="12"/>
      <c r="O69" s="12"/>
      <c r="P69" s="12"/>
      <c r="Q69" s="12"/>
    </row>
    <row r="70" spans="2:17" ht="12.75">
      <c r="B70" s="12"/>
      <c r="C70" s="12"/>
      <c r="D70" s="12"/>
      <c r="E70" s="12"/>
      <c r="F70" s="12"/>
      <c r="G70" s="12"/>
      <c r="H70" s="12"/>
      <c r="I70" s="12"/>
      <c r="J70" s="12"/>
      <c r="K70" s="12"/>
      <c r="L70" s="12"/>
      <c r="M70" s="12"/>
      <c r="N70" s="12"/>
      <c r="O70" s="12"/>
      <c r="P70" s="12"/>
      <c r="Q70" s="12"/>
    </row>
    <row r="71" spans="2:17" ht="12.75">
      <c r="B71" s="12"/>
      <c r="C71" s="12"/>
      <c r="D71" s="12"/>
      <c r="E71" s="12"/>
      <c r="F71" s="12"/>
      <c r="G71" s="12"/>
      <c r="H71" s="12"/>
      <c r="I71" s="12"/>
      <c r="J71" s="12"/>
      <c r="K71" s="12"/>
      <c r="L71" s="12"/>
      <c r="M71" s="12"/>
      <c r="N71" s="12"/>
      <c r="O71" s="12"/>
      <c r="P71" s="12"/>
      <c r="Q71" s="12"/>
    </row>
    <row r="72" spans="2:17" ht="12.75">
      <c r="B72" s="12"/>
      <c r="C72" s="12"/>
      <c r="D72" s="12"/>
      <c r="E72" s="12"/>
      <c r="F72" s="12"/>
      <c r="G72" s="12"/>
      <c r="H72" s="12"/>
      <c r="I72" s="12"/>
      <c r="J72" s="12"/>
      <c r="K72" s="12"/>
      <c r="L72" s="12"/>
      <c r="M72" s="12"/>
      <c r="N72" s="12"/>
      <c r="O72" s="12"/>
      <c r="P72" s="12"/>
      <c r="Q72" s="12"/>
    </row>
    <row r="73" spans="2:17" ht="12.75">
      <c r="B73" s="12"/>
      <c r="C73" s="12"/>
      <c r="D73" s="12"/>
      <c r="E73" s="12"/>
      <c r="F73" s="12"/>
      <c r="G73" s="12"/>
      <c r="H73" s="12"/>
      <c r="I73" s="12"/>
      <c r="J73" s="12"/>
      <c r="K73" s="12"/>
      <c r="L73" s="12"/>
      <c r="M73" s="12"/>
      <c r="N73" s="12"/>
      <c r="O73" s="12"/>
      <c r="P73" s="12"/>
      <c r="Q73" s="12"/>
    </row>
    <row r="74" spans="2:17" ht="12.75">
      <c r="B74" s="12"/>
      <c r="C74" s="12"/>
      <c r="D74" s="12"/>
      <c r="E74" s="12"/>
      <c r="F74" s="12"/>
      <c r="G74" s="12"/>
      <c r="H74" s="12"/>
      <c r="I74" s="12"/>
      <c r="J74" s="12"/>
      <c r="K74" s="12"/>
      <c r="L74" s="12"/>
      <c r="M74" s="12"/>
      <c r="N74" s="12"/>
      <c r="O74" s="12"/>
      <c r="P74" s="12"/>
      <c r="Q74" s="12"/>
    </row>
    <row r="75" spans="2:17" ht="12.75">
      <c r="B75" s="12"/>
      <c r="C75" s="12"/>
      <c r="D75" s="12"/>
      <c r="E75" s="12"/>
      <c r="F75" s="12"/>
      <c r="G75" s="12"/>
      <c r="H75" s="12"/>
      <c r="I75" s="12"/>
      <c r="J75" s="12"/>
      <c r="K75" s="12"/>
      <c r="L75" s="12"/>
      <c r="M75" s="12"/>
      <c r="N75" s="12"/>
      <c r="O75" s="12"/>
      <c r="P75" s="12"/>
      <c r="Q75" s="12"/>
    </row>
    <row r="76" spans="2:17" ht="12.75">
      <c r="B76" s="12"/>
      <c r="C76" s="12"/>
      <c r="D76" s="12"/>
      <c r="E76" s="12"/>
      <c r="F76" s="12"/>
      <c r="G76" s="12"/>
      <c r="H76" s="12"/>
      <c r="I76" s="12"/>
      <c r="J76" s="12"/>
      <c r="K76" s="12"/>
      <c r="L76" s="12"/>
      <c r="M76" s="12"/>
      <c r="N76" s="12"/>
      <c r="O76" s="12"/>
      <c r="P76" s="12"/>
      <c r="Q76" s="12"/>
    </row>
    <row r="77" spans="2:17" ht="12.75">
      <c r="B77" s="12"/>
      <c r="C77" s="12"/>
      <c r="D77" s="12"/>
      <c r="E77" s="12"/>
      <c r="F77" s="12"/>
      <c r="G77" s="12"/>
      <c r="H77" s="12"/>
      <c r="I77" s="12"/>
      <c r="J77" s="12"/>
      <c r="K77" s="12"/>
      <c r="L77" s="12"/>
      <c r="M77" s="12"/>
      <c r="N77" s="12"/>
      <c r="O77" s="12"/>
      <c r="P77" s="12"/>
      <c r="Q77" s="12"/>
    </row>
    <row r="78" spans="2:17" ht="12.75">
      <c r="B78" s="12"/>
      <c r="C78" s="12"/>
      <c r="D78" s="12"/>
      <c r="E78" s="12"/>
      <c r="F78" s="12"/>
      <c r="G78" s="12"/>
      <c r="H78" s="12"/>
      <c r="I78" s="12"/>
      <c r="J78" s="12"/>
      <c r="K78" s="12"/>
      <c r="L78" s="12"/>
      <c r="M78" s="12"/>
      <c r="N78" s="12"/>
      <c r="O78" s="12"/>
      <c r="P78" s="12"/>
      <c r="Q78" s="12"/>
    </row>
    <row r="79" spans="2:17" ht="12.75">
      <c r="B79" s="12"/>
      <c r="C79" s="12"/>
      <c r="D79" s="12"/>
      <c r="E79" s="12"/>
      <c r="F79" s="12"/>
      <c r="G79" s="12"/>
      <c r="H79" s="12"/>
      <c r="I79" s="12"/>
      <c r="J79" s="12"/>
      <c r="K79" s="12"/>
      <c r="L79" s="12"/>
      <c r="M79" s="12"/>
      <c r="N79" s="12"/>
      <c r="O79" s="12"/>
      <c r="P79" s="12"/>
      <c r="Q79" s="12"/>
    </row>
    <row r="80" spans="2:17" ht="12.75">
      <c r="B80" s="12"/>
      <c r="C80" s="12"/>
      <c r="D80" s="12"/>
      <c r="E80" s="12"/>
      <c r="F80" s="12"/>
      <c r="G80" s="12"/>
      <c r="H80" s="12"/>
      <c r="I80" s="12"/>
      <c r="J80" s="12"/>
      <c r="K80" s="12"/>
      <c r="L80" s="12"/>
      <c r="M80" s="12"/>
      <c r="N80" s="12"/>
      <c r="O80" s="12"/>
      <c r="P80" s="12"/>
      <c r="Q80" s="12"/>
    </row>
    <row r="81" spans="2:17" ht="12.75">
      <c r="B81" s="12"/>
      <c r="C81" s="12"/>
      <c r="D81" s="12"/>
      <c r="E81" s="12"/>
      <c r="F81" s="12"/>
      <c r="G81" s="12"/>
      <c r="H81" s="12"/>
      <c r="I81" s="12"/>
      <c r="J81" s="12"/>
      <c r="K81" s="12"/>
      <c r="L81" s="12"/>
      <c r="M81" s="12"/>
      <c r="N81" s="12"/>
      <c r="O81" s="12"/>
      <c r="P81" s="12"/>
      <c r="Q81" s="12"/>
    </row>
    <row r="82" spans="2:17" ht="12.75">
      <c r="B82" s="12"/>
      <c r="C82" s="12"/>
      <c r="D82" s="12"/>
      <c r="E82" s="12"/>
      <c r="F82" s="12"/>
      <c r="G82" s="12"/>
      <c r="H82" s="12"/>
      <c r="I82" s="12"/>
      <c r="J82" s="12"/>
      <c r="K82" s="12"/>
      <c r="L82" s="12"/>
      <c r="M82" s="12"/>
      <c r="N82" s="12"/>
      <c r="O82" s="12"/>
      <c r="P82" s="12"/>
      <c r="Q82" s="12"/>
    </row>
    <row r="83" spans="2:17" ht="12.75">
      <c r="B83" s="12"/>
      <c r="C83" s="12"/>
      <c r="D83" s="12"/>
      <c r="E83" s="12"/>
      <c r="F83" s="12"/>
      <c r="G83" s="12"/>
      <c r="H83" s="12"/>
      <c r="I83" s="12"/>
      <c r="J83" s="12"/>
      <c r="K83" s="12"/>
      <c r="L83" s="12"/>
      <c r="M83" s="12"/>
      <c r="N83" s="12"/>
      <c r="O83" s="12"/>
      <c r="P83" s="12"/>
      <c r="Q83" s="12"/>
    </row>
    <row r="84" spans="2:17" ht="12.75">
      <c r="B84" s="12"/>
      <c r="C84" s="12"/>
      <c r="D84" s="12"/>
      <c r="E84" s="12"/>
      <c r="F84" s="12"/>
      <c r="G84" s="12"/>
      <c r="H84" s="12"/>
      <c r="I84" s="12"/>
      <c r="J84" s="12"/>
      <c r="K84" s="12"/>
      <c r="L84" s="12"/>
      <c r="M84" s="12"/>
      <c r="N84" s="12"/>
      <c r="O84" s="12"/>
      <c r="P84" s="12"/>
      <c r="Q84" s="12"/>
    </row>
    <row r="85" spans="2:17" ht="12.75">
      <c r="B85" s="12"/>
      <c r="C85" s="12"/>
      <c r="D85" s="12"/>
      <c r="E85" s="12"/>
      <c r="F85" s="12"/>
      <c r="G85" s="12"/>
      <c r="H85" s="12"/>
      <c r="I85" s="12"/>
      <c r="J85" s="12"/>
      <c r="K85" s="12"/>
      <c r="L85" s="12"/>
      <c r="M85" s="12"/>
      <c r="N85" s="12"/>
      <c r="O85" s="12"/>
      <c r="P85" s="12"/>
      <c r="Q85" s="12"/>
    </row>
    <row r="86" spans="2:17" ht="12.75">
      <c r="B86" s="12"/>
      <c r="C86" s="12"/>
      <c r="D86" s="12"/>
      <c r="E86" s="12"/>
      <c r="F86" s="12"/>
      <c r="G86" s="12"/>
      <c r="H86" s="12"/>
      <c r="I86" s="12"/>
      <c r="J86" s="12"/>
      <c r="K86" s="12"/>
      <c r="L86" s="12"/>
      <c r="M86" s="12"/>
      <c r="N86" s="12"/>
      <c r="O86" s="12"/>
      <c r="P86" s="12"/>
      <c r="Q86" s="12"/>
    </row>
    <row r="87" spans="2:17" ht="12.75">
      <c r="B87" s="12"/>
      <c r="C87" s="12"/>
      <c r="D87" s="12"/>
      <c r="E87" s="12"/>
      <c r="F87" s="12"/>
      <c r="G87" s="12"/>
      <c r="H87" s="12"/>
      <c r="I87" s="12"/>
      <c r="J87" s="12"/>
      <c r="K87" s="12"/>
      <c r="L87" s="12"/>
      <c r="M87" s="12"/>
      <c r="N87" s="12"/>
      <c r="O87" s="12"/>
      <c r="P87" s="12"/>
      <c r="Q87" s="12"/>
    </row>
    <row r="88" spans="2:17" ht="12.75">
      <c r="B88" s="12"/>
      <c r="C88" s="12"/>
      <c r="D88" s="12"/>
      <c r="E88" s="12"/>
      <c r="F88" s="12"/>
      <c r="G88" s="12"/>
      <c r="H88" s="12"/>
      <c r="I88" s="12"/>
      <c r="J88" s="12"/>
      <c r="K88" s="12"/>
      <c r="L88" s="12"/>
      <c r="M88" s="12"/>
      <c r="N88" s="12"/>
      <c r="O88" s="12"/>
      <c r="P88" s="12"/>
      <c r="Q88" s="12"/>
    </row>
    <row r="89" spans="2:17" ht="12.75">
      <c r="B89" s="12"/>
      <c r="C89" s="12"/>
      <c r="D89" s="12"/>
      <c r="E89" s="12"/>
      <c r="F89" s="12"/>
      <c r="G89" s="12"/>
      <c r="H89" s="12"/>
      <c r="I89" s="12"/>
      <c r="J89" s="12"/>
      <c r="K89" s="12"/>
      <c r="L89" s="12"/>
      <c r="M89" s="12"/>
      <c r="N89" s="12"/>
      <c r="O89" s="12"/>
      <c r="P89" s="12"/>
      <c r="Q89" s="12"/>
    </row>
    <row r="90" spans="2:17" ht="12.75">
      <c r="B90" s="12"/>
      <c r="C90" s="12"/>
      <c r="D90" s="12"/>
      <c r="E90" s="12"/>
      <c r="F90" s="12"/>
      <c r="G90" s="12"/>
      <c r="H90" s="12"/>
      <c r="I90" s="12"/>
      <c r="J90" s="12"/>
      <c r="K90" s="12"/>
      <c r="L90" s="12"/>
      <c r="M90" s="12"/>
      <c r="N90" s="12"/>
      <c r="O90" s="12"/>
      <c r="P90" s="12"/>
      <c r="Q90" s="12"/>
    </row>
    <row r="91" spans="2:17" ht="12.75">
      <c r="B91" s="12"/>
      <c r="C91" s="12"/>
      <c r="D91" s="12"/>
      <c r="E91" s="12"/>
      <c r="F91" s="12"/>
      <c r="G91" s="12"/>
      <c r="H91" s="12"/>
      <c r="I91" s="12"/>
      <c r="J91" s="12"/>
      <c r="K91" s="12"/>
      <c r="L91" s="12"/>
      <c r="M91" s="12"/>
      <c r="N91" s="12"/>
      <c r="O91" s="12"/>
      <c r="P91" s="12"/>
      <c r="Q91" s="12"/>
    </row>
    <row r="92" spans="2:17" ht="12.75">
      <c r="B92" s="12"/>
      <c r="C92" s="12"/>
      <c r="D92" s="12"/>
      <c r="E92" s="12"/>
      <c r="F92" s="12"/>
      <c r="G92" s="12"/>
      <c r="H92" s="12"/>
      <c r="I92" s="12"/>
      <c r="J92" s="12"/>
      <c r="K92" s="12"/>
      <c r="L92" s="12"/>
      <c r="M92" s="12"/>
      <c r="N92" s="12"/>
      <c r="O92" s="12"/>
      <c r="P92" s="12"/>
      <c r="Q92" s="12"/>
    </row>
    <row r="93" spans="2:17" ht="12.75">
      <c r="B93" s="12"/>
      <c r="C93" s="12"/>
      <c r="D93" s="12"/>
      <c r="E93" s="12"/>
      <c r="F93" s="12"/>
      <c r="G93" s="12"/>
      <c r="H93" s="12"/>
      <c r="I93" s="12"/>
      <c r="J93" s="12"/>
      <c r="K93" s="12"/>
      <c r="L93" s="12"/>
      <c r="M93" s="12"/>
      <c r="N93" s="12"/>
      <c r="O93" s="12"/>
      <c r="P93" s="12"/>
      <c r="Q93" s="12"/>
    </row>
    <row r="94" spans="2:17" ht="12.75">
      <c r="B94" s="12"/>
      <c r="C94" s="12"/>
      <c r="D94" s="12"/>
      <c r="E94" s="12"/>
      <c r="F94" s="12"/>
      <c r="G94" s="12"/>
      <c r="H94" s="12"/>
      <c r="I94" s="12"/>
      <c r="J94" s="12"/>
      <c r="K94" s="12"/>
      <c r="L94" s="12"/>
      <c r="M94" s="12"/>
      <c r="N94" s="12"/>
      <c r="O94" s="12"/>
      <c r="P94" s="12"/>
      <c r="Q94" s="12"/>
    </row>
    <row r="95" spans="2:17" ht="12.75">
      <c r="B95" s="12"/>
      <c r="C95" s="12"/>
      <c r="D95" s="12"/>
      <c r="E95" s="12"/>
      <c r="F95" s="12"/>
      <c r="G95" s="12"/>
      <c r="H95" s="12"/>
      <c r="I95" s="12"/>
      <c r="J95" s="12"/>
      <c r="K95" s="12"/>
      <c r="L95" s="12"/>
      <c r="M95" s="12"/>
      <c r="N95" s="12"/>
      <c r="O95" s="12"/>
      <c r="P95" s="12"/>
      <c r="Q95" s="12"/>
    </row>
    <row r="96" spans="2:17" ht="12.75">
      <c r="B96" s="12"/>
      <c r="C96" s="12"/>
      <c r="D96" s="12"/>
      <c r="E96" s="12"/>
      <c r="F96" s="12"/>
      <c r="G96" s="12"/>
      <c r="H96" s="12"/>
      <c r="I96" s="12"/>
      <c r="J96" s="12"/>
      <c r="K96" s="12"/>
      <c r="L96" s="12"/>
      <c r="M96" s="12"/>
      <c r="N96" s="12"/>
      <c r="O96" s="12"/>
      <c r="P96" s="12"/>
      <c r="Q96" s="12"/>
    </row>
    <row r="97" spans="2:17" ht="12.75">
      <c r="B97" s="12"/>
      <c r="C97" s="12"/>
      <c r="D97" s="12"/>
      <c r="E97" s="12"/>
      <c r="F97" s="12"/>
      <c r="G97" s="12"/>
      <c r="H97" s="12"/>
      <c r="I97" s="12"/>
      <c r="J97" s="12"/>
      <c r="K97" s="12"/>
      <c r="L97" s="12"/>
      <c r="M97" s="12"/>
      <c r="N97" s="12"/>
      <c r="O97" s="12"/>
      <c r="P97" s="12"/>
      <c r="Q97" s="12"/>
    </row>
    <row r="98" spans="2:17" ht="12.75">
      <c r="B98" s="12"/>
      <c r="C98" s="12"/>
      <c r="D98" s="12"/>
      <c r="E98" s="12"/>
      <c r="F98" s="12"/>
      <c r="G98" s="12"/>
      <c r="H98" s="12"/>
      <c r="I98" s="12"/>
      <c r="J98" s="12"/>
      <c r="K98" s="12"/>
      <c r="L98" s="12"/>
      <c r="M98" s="12"/>
      <c r="N98" s="12"/>
      <c r="O98" s="12"/>
      <c r="P98" s="12"/>
      <c r="Q98" s="12"/>
    </row>
    <row r="99" spans="2:17" ht="12.75">
      <c r="B99" s="12"/>
      <c r="C99" s="12"/>
      <c r="D99" s="12"/>
      <c r="E99" s="12"/>
      <c r="F99" s="12"/>
      <c r="G99" s="12"/>
      <c r="H99" s="12"/>
      <c r="I99" s="12"/>
      <c r="J99" s="12"/>
      <c r="K99" s="12"/>
      <c r="L99" s="12"/>
      <c r="M99" s="12"/>
      <c r="N99" s="12"/>
      <c r="O99" s="12"/>
      <c r="P99" s="12"/>
      <c r="Q99" s="12"/>
    </row>
    <row r="100" spans="2:17" ht="12.75">
      <c r="B100" s="12"/>
      <c r="C100" s="12"/>
      <c r="D100" s="12"/>
      <c r="E100" s="12"/>
      <c r="F100" s="12"/>
      <c r="G100" s="12"/>
      <c r="H100" s="12"/>
      <c r="I100" s="12"/>
      <c r="J100" s="12"/>
      <c r="K100" s="12"/>
      <c r="L100" s="12"/>
      <c r="M100" s="12"/>
      <c r="N100" s="12"/>
      <c r="O100" s="12"/>
      <c r="P100" s="12"/>
      <c r="Q100" s="12"/>
    </row>
    <row r="101" spans="2:17" ht="12.75">
      <c r="B101" s="12"/>
      <c r="C101" s="12"/>
      <c r="D101" s="12"/>
      <c r="E101" s="12"/>
      <c r="F101" s="12"/>
      <c r="G101" s="12"/>
      <c r="H101" s="12"/>
      <c r="I101" s="12"/>
      <c r="J101" s="12"/>
      <c r="K101" s="12"/>
      <c r="L101" s="12"/>
      <c r="M101" s="12"/>
      <c r="N101" s="12"/>
      <c r="O101" s="12"/>
      <c r="P101" s="12"/>
      <c r="Q101" s="12"/>
    </row>
    <row r="102" spans="2:17" ht="12.75">
      <c r="B102" s="12"/>
      <c r="C102" s="12"/>
      <c r="D102" s="12"/>
      <c r="E102" s="12"/>
      <c r="F102" s="12"/>
      <c r="G102" s="12"/>
      <c r="H102" s="12"/>
      <c r="I102" s="12"/>
      <c r="J102" s="12"/>
      <c r="K102" s="12"/>
      <c r="L102" s="12"/>
      <c r="M102" s="12"/>
      <c r="N102" s="12"/>
      <c r="O102" s="12"/>
      <c r="P102" s="12"/>
      <c r="Q102" s="12"/>
    </row>
    <row r="103" spans="2:17" ht="12.75">
      <c r="B103" s="12"/>
      <c r="C103" s="12"/>
      <c r="D103" s="12"/>
      <c r="E103" s="12"/>
      <c r="F103" s="12"/>
      <c r="G103" s="12"/>
      <c r="H103" s="12"/>
      <c r="I103" s="12"/>
      <c r="J103" s="12"/>
      <c r="K103" s="12"/>
      <c r="L103" s="12"/>
      <c r="M103" s="12"/>
      <c r="N103" s="12"/>
      <c r="O103" s="12"/>
      <c r="P103" s="12"/>
      <c r="Q103" s="12"/>
    </row>
    <row r="104" spans="2:17" ht="12.75">
      <c r="B104" s="12"/>
      <c r="C104" s="12"/>
      <c r="D104" s="12"/>
      <c r="E104" s="12"/>
      <c r="F104" s="12"/>
      <c r="G104" s="12"/>
      <c r="H104" s="12"/>
      <c r="I104" s="12"/>
      <c r="J104" s="12"/>
      <c r="K104" s="12"/>
      <c r="L104" s="12"/>
      <c r="M104" s="12"/>
      <c r="N104" s="12"/>
      <c r="O104" s="12"/>
      <c r="P104" s="12"/>
      <c r="Q104" s="12"/>
    </row>
    <row r="105" spans="2:17" ht="12.75">
      <c r="B105" s="12"/>
      <c r="C105" s="12"/>
      <c r="D105" s="12"/>
      <c r="E105" s="12"/>
      <c r="F105" s="12"/>
      <c r="G105" s="12"/>
      <c r="H105" s="12"/>
      <c r="I105" s="12"/>
      <c r="J105" s="12"/>
      <c r="K105" s="12"/>
      <c r="L105" s="12"/>
      <c r="M105" s="12"/>
      <c r="N105" s="12"/>
      <c r="O105" s="12"/>
      <c r="P105" s="12"/>
      <c r="Q105" s="12"/>
    </row>
    <row r="106" spans="2:17" ht="12.75">
      <c r="B106" s="12"/>
      <c r="C106" s="12"/>
      <c r="D106" s="12"/>
      <c r="E106" s="12"/>
      <c r="F106" s="12"/>
      <c r="G106" s="12"/>
      <c r="H106" s="12"/>
      <c r="I106" s="12"/>
      <c r="J106" s="12"/>
      <c r="K106" s="12"/>
      <c r="L106" s="12"/>
      <c r="M106" s="12"/>
      <c r="N106" s="12"/>
      <c r="O106" s="12"/>
      <c r="P106" s="12"/>
      <c r="Q106" s="12"/>
    </row>
    <row r="107" spans="2:17" ht="12.75">
      <c r="B107" s="12"/>
      <c r="C107" s="12"/>
      <c r="D107" s="12"/>
      <c r="E107" s="12"/>
      <c r="F107" s="12"/>
      <c r="G107" s="12"/>
      <c r="H107" s="12"/>
      <c r="I107" s="12"/>
      <c r="J107" s="12"/>
      <c r="K107" s="12"/>
      <c r="L107" s="12"/>
      <c r="M107" s="12"/>
      <c r="N107" s="12"/>
      <c r="O107" s="12"/>
      <c r="P107" s="12"/>
      <c r="Q107" s="12"/>
    </row>
    <row r="108" spans="2:17" ht="12.75">
      <c r="B108" s="12"/>
      <c r="C108" s="12"/>
      <c r="D108" s="12"/>
      <c r="E108" s="12"/>
      <c r="F108" s="12"/>
      <c r="G108" s="12"/>
      <c r="H108" s="12"/>
      <c r="I108" s="12"/>
      <c r="J108" s="12"/>
      <c r="K108" s="12"/>
      <c r="L108" s="12"/>
      <c r="M108" s="12"/>
      <c r="N108" s="12"/>
      <c r="O108" s="12"/>
      <c r="P108" s="12"/>
      <c r="Q108" s="12"/>
    </row>
    <row r="109" spans="2:17" ht="12.75">
      <c r="B109" s="12"/>
      <c r="C109" s="12"/>
      <c r="D109" s="12"/>
      <c r="E109" s="12"/>
      <c r="F109" s="12"/>
      <c r="G109" s="12"/>
      <c r="H109" s="12"/>
      <c r="I109" s="12"/>
      <c r="J109" s="12"/>
      <c r="K109" s="12"/>
      <c r="L109" s="12"/>
      <c r="M109" s="12"/>
      <c r="N109" s="12"/>
      <c r="O109" s="12"/>
      <c r="P109" s="12"/>
      <c r="Q109" s="12"/>
    </row>
    <row r="110" spans="2:17" ht="12.75">
      <c r="B110" s="12"/>
      <c r="C110" s="12"/>
      <c r="D110" s="12"/>
      <c r="E110" s="12"/>
      <c r="F110" s="12"/>
      <c r="G110" s="12"/>
      <c r="H110" s="12"/>
      <c r="I110" s="12"/>
      <c r="J110" s="12"/>
      <c r="K110" s="12"/>
      <c r="L110" s="12"/>
      <c r="M110" s="12"/>
      <c r="N110" s="12"/>
      <c r="O110" s="12"/>
      <c r="P110" s="12"/>
      <c r="Q110" s="12"/>
    </row>
    <row r="111" spans="2:17" ht="12.75">
      <c r="B111" s="12"/>
      <c r="C111" s="12"/>
      <c r="D111" s="12"/>
      <c r="E111" s="12"/>
      <c r="F111" s="12"/>
      <c r="G111" s="12"/>
      <c r="H111" s="12"/>
      <c r="I111" s="12"/>
      <c r="J111" s="12"/>
      <c r="K111" s="12"/>
      <c r="L111" s="12"/>
      <c r="M111" s="12"/>
      <c r="N111" s="12"/>
      <c r="O111" s="12"/>
      <c r="P111" s="12"/>
      <c r="Q111" s="12"/>
    </row>
    <row r="112" spans="2:17" ht="12.75">
      <c r="B112" s="12"/>
      <c r="C112" s="12"/>
      <c r="D112" s="12"/>
      <c r="E112" s="12"/>
      <c r="F112" s="12"/>
      <c r="G112" s="12"/>
      <c r="H112" s="12"/>
      <c r="I112" s="12"/>
      <c r="J112" s="12"/>
      <c r="K112" s="12"/>
      <c r="L112" s="12"/>
      <c r="M112" s="12"/>
      <c r="N112" s="12"/>
      <c r="O112" s="12"/>
      <c r="P112" s="12"/>
      <c r="Q112" s="12"/>
    </row>
    <row r="113" spans="2:17" ht="12.75">
      <c r="B113" s="12"/>
      <c r="C113" s="12"/>
      <c r="D113" s="12"/>
      <c r="E113" s="12"/>
      <c r="F113" s="12"/>
      <c r="G113" s="12"/>
      <c r="H113" s="12"/>
      <c r="I113" s="12"/>
      <c r="J113" s="12"/>
      <c r="K113" s="12"/>
      <c r="L113" s="12"/>
      <c r="M113" s="12"/>
      <c r="N113" s="12"/>
      <c r="O113" s="12"/>
      <c r="P113" s="12"/>
      <c r="Q113" s="12"/>
    </row>
    <row r="114" spans="2:17" ht="12.75">
      <c r="B114" s="12"/>
      <c r="C114" s="12"/>
      <c r="D114" s="12"/>
      <c r="E114" s="12"/>
      <c r="F114" s="12"/>
      <c r="G114" s="12"/>
      <c r="H114" s="12"/>
      <c r="I114" s="12"/>
      <c r="J114" s="12"/>
      <c r="K114" s="12"/>
      <c r="L114" s="12"/>
      <c r="M114" s="12"/>
      <c r="N114" s="12"/>
      <c r="O114" s="12"/>
      <c r="P114" s="12"/>
      <c r="Q114" s="12"/>
    </row>
    <row r="115" spans="2:17" ht="12.75">
      <c r="B115" s="12"/>
      <c r="C115" s="12"/>
      <c r="D115" s="12"/>
      <c r="E115" s="12"/>
      <c r="F115" s="12"/>
      <c r="G115" s="12"/>
      <c r="H115" s="12"/>
      <c r="I115" s="12"/>
      <c r="J115" s="12"/>
      <c r="K115" s="12"/>
      <c r="L115" s="12"/>
      <c r="M115" s="12"/>
      <c r="N115" s="12"/>
      <c r="O115" s="12"/>
      <c r="P115" s="12"/>
      <c r="Q115" s="12"/>
    </row>
    <row r="116" spans="2:17" ht="12.75">
      <c r="B116" s="12"/>
      <c r="C116" s="12"/>
      <c r="D116" s="12"/>
      <c r="E116" s="12"/>
      <c r="F116" s="12"/>
      <c r="G116" s="12"/>
      <c r="H116" s="12"/>
      <c r="I116" s="12"/>
      <c r="J116" s="12"/>
      <c r="K116" s="12"/>
      <c r="L116" s="12"/>
      <c r="M116" s="12"/>
      <c r="N116" s="12"/>
      <c r="O116" s="12"/>
      <c r="P116" s="12"/>
      <c r="Q116" s="12"/>
    </row>
    <row r="117" spans="2:17" ht="12.75">
      <c r="B117" s="12"/>
      <c r="C117" s="12"/>
      <c r="D117" s="12"/>
      <c r="E117" s="12"/>
      <c r="F117" s="12"/>
      <c r="G117" s="12"/>
      <c r="H117" s="12"/>
      <c r="I117" s="12"/>
      <c r="J117" s="12"/>
      <c r="K117" s="12"/>
      <c r="L117" s="12"/>
      <c r="M117" s="12"/>
      <c r="N117" s="12"/>
      <c r="O117" s="12"/>
      <c r="P117" s="12"/>
      <c r="Q117" s="12"/>
    </row>
    <row r="118" spans="2:17" ht="12.75">
      <c r="B118" s="12"/>
      <c r="C118" s="12"/>
      <c r="D118" s="12"/>
      <c r="E118" s="12"/>
      <c r="F118" s="12"/>
      <c r="G118" s="12"/>
      <c r="H118" s="12"/>
      <c r="I118" s="12"/>
      <c r="J118" s="12"/>
      <c r="K118" s="12"/>
      <c r="L118" s="12"/>
      <c r="M118" s="12"/>
      <c r="N118" s="12"/>
      <c r="O118" s="12"/>
      <c r="P118" s="12"/>
      <c r="Q118" s="12"/>
    </row>
    <row r="119" spans="2:17" ht="12.75">
      <c r="B119" s="12"/>
      <c r="C119" s="12"/>
      <c r="D119" s="12"/>
      <c r="E119" s="12"/>
      <c r="F119" s="12"/>
      <c r="G119" s="12"/>
      <c r="H119" s="12"/>
      <c r="I119" s="12"/>
      <c r="J119" s="12"/>
      <c r="K119" s="12"/>
      <c r="L119" s="12"/>
      <c r="M119" s="12"/>
      <c r="N119" s="12"/>
      <c r="O119" s="12"/>
      <c r="P119" s="12"/>
      <c r="Q119" s="12"/>
    </row>
    <row r="120" spans="2:17" ht="12.75">
      <c r="B120" s="12"/>
      <c r="C120" s="12"/>
      <c r="D120" s="12"/>
      <c r="E120" s="12"/>
      <c r="F120" s="12"/>
      <c r="G120" s="12"/>
      <c r="H120" s="12"/>
      <c r="I120" s="12"/>
      <c r="J120" s="12"/>
      <c r="K120" s="12"/>
      <c r="L120" s="12"/>
      <c r="M120" s="12"/>
      <c r="N120" s="12"/>
      <c r="O120" s="12"/>
      <c r="P120" s="12"/>
      <c r="Q120" s="12"/>
    </row>
    <row r="121" spans="2:17" ht="12.75">
      <c r="B121" s="12"/>
      <c r="C121" s="12"/>
      <c r="D121" s="12"/>
      <c r="E121" s="12"/>
      <c r="F121" s="12"/>
      <c r="G121" s="12"/>
      <c r="H121" s="12"/>
      <c r="I121" s="12"/>
      <c r="J121" s="12"/>
      <c r="K121" s="12"/>
      <c r="L121" s="12"/>
      <c r="M121" s="12"/>
      <c r="N121" s="12"/>
      <c r="O121" s="12"/>
      <c r="P121" s="12"/>
      <c r="Q121" s="12"/>
    </row>
    <row r="122" spans="2:17" ht="12.75">
      <c r="B122" s="12"/>
      <c r="C122" s="12"/>
      <c r="D122" s="12"/>
      <c r="E122" s="12"/>
      <c r="F122" s="12"/>
      <c r="G122" s="12"/>
      <c r="H122" s="12"/>
      <c r="I122" s="12"/>
      <c r="J122" s="12"/>
      <c r="K122" s="12"/>
      <c r="L122" s="12"/>
      <c r="M122" s="12"/>
      <c r="N122" s="12"/>
      <c r="O122" s="12"/>
      <c r="P122" s="12"/>
      <c r="Q122" s="12"/>
    </row>
    <row r="123" spans="2:17" ht="12.75">
      <c r="B123" s="12"/>
      <c r="C123" s="12"/>
      <c r="D123" s="12"/>
      <c r="E123" s="12"/>
      <c r="F123" s="12"/>
      <c r="G123" s="12"/>
      <c r="H123" s="12"/>
      <c r="I123" s="12"/>
      <c r="J123" s="12"/>
      <c r="K123" s="12"/>
      <c r="L123" s="12"/>
      <c r="M123" s="12"/>
      <c r="N123" s="12"/>
      <c r="O123" s="12"/>
      <c r="P123" s="12"/>
      <c r="Q123" s="12"/>
    </row>
    <row r="124" spans="2:17" ht="12.75">
      <c r="B124" s="12"/>
      <c r="C124" s="12"/>
      <c r="D124" s="12"/>
      <c r="E124" s="12"/>
      <c r="F124" s="12"/>
      <c r="G124" s="12"/>
      <c r="H124" s="12"/>
      <c r="I124" s="12"/>
      <c r="J124" s="12"/>
      <c r="K124" s="12"/>
      <c r="L124" s="12"/>
      <c r="M124" s="12"/>
      <c r="N124" s="12"/>
      <c r="O124" s="12"/>
      <c r="P124" s="12"/>
      <c r="Q124" s="12"/>
    </row>
    <row r="125" spans="2:17" ht="12.75">
      <c r="B125" s="12"/>
      <c r="C125" s="12"/>
      <c r="D125" s="12"/>
      <c r="E125" s="12"/>
      <c r="F125" s="12"/>
      <c r="G125" s="12"/>
      <c r="H125" s="12"/>
      <c r="I125" s="12"/>
      <c r="J125" s="12"/>
      <c r="K125" s="12"/>
      <c r="L125" s="12"/>
      <c r="M125" s="12"/>
      <c r="N125" s="12"/>
      <c r="O125" s="12"/>
      <c r="P125" s="12"/>
      <c r="Q125" s="12"/>
    </row>
    <row r="126" spans="2:17" ht="12.75">
      <c r="B126" s="12"/>
      <c r="C126" s="12"/>
      <c r="D126" s="12"/>
      <c r="E126" s="12"/>
      <c r="F126" s="12"/>
      <c r="G126" s="12"/>
      <c r="H126" s="12"/>
      <c r="I126" s="12"/>
      <c r="J126" s="12"/>
      <c r="K126" s="12"/>
      <c r="L126" s="12"/>
      <c r="M126" s="12"/>
      <c r="N126" s="12"/>
      <c r="O126" s="12"/>
      <c r="P126" s="12"/>
      <c r="Q126" s="12"/>
    </row>
    <row r="127" spans="2:17" ht="12.75">
      <c r="B127" s="12"/>
      <c r="C127" s="12"/>
      <c r="D127" s="12"/>
      <c r="E127" s="12"/>
      <c r="F127" s="12"/>
      <c r="G127" s="12"/>
      <c r="H127" s="12"/>
      <c r="I127" s="12"/>
      <c r="J127" s="12"/>
      <c r="K127" s="12"/>
      <c r="L127" s="12"/>
      <c r="M127" s="12"/>
      <c r="N127" s="12"/>
      <c r="O127" s="12"/>
      <c r="P127" s="12"/>
      <c r="Q127" s="12"/>
    </row>
    <row r="128" spans="2:17" ht="12.75">
      <c r="B128" s="12"/>
      <c r="C128" s="12"/>
      <c r="D128" s="12"/>
      <c r="E128" s="12"/>
      <c r="F128" s="12"/>
      <c r="G128" s="12"/>
      <c r="H128" s="12"/>
      <c r="I128" s="12"/>
      <c r="J128" s="12"/>
      <c r="K128" s="12"/>
      <c r="L128" s="12"/>
      <c r="M128" s="12"/>
      <c r="N128" s="12"/>
      <c r="O128" s="12"/>
      <c r="P128" s="12"/>
      <c r="Q128" s="12"/>
    </row>
    <row r="129" spans="2:17" ht="12.75">
      <c r="B129" s="12"/>
      <c r="C129" s="12"/>
      <c r="D129" s="12"/>
      <c r="E129" s="12"/>
      <c r="F129" s="12"/>
      <c r="G129" s="12"/>
      <c r="H129" s="12"/>
      <c r="I129" s="12"/>
      <c r="J129" s="12"/>
      <c r="K129" s="12"/>
      <c r="L129" s="12"/>
      <c r="M129" s="12"/>
      <c r="N129" s="12"/>
      <c r="O129" s="12"/>
      <c r="P129" s="12"/>
      <c r="Q129" s="12"/>
    </row>
    <row r="130" spans="2:17" ht="12.75">
      <c r="B130" s="12"/>
      <c r="C130" s="12"/>
      <c r="D130" s="12"/>
      <c r="E130" s="12"/>
      <c r="F130" s="12"/>
      <c r="G130" s="12"/>
      <c r="H130" s="12"/>
      <c r="I130" s="12"/>
      <c r="J130" s="12"/>
      <c r="K130" s="12"/>
      <c r="L130" s="12"/>
      <c r="M130" s="12"/>
      <c r="N130" s="12"/>
      <c r="O130" s="12"/>
      <c r="P130" s="12"/>
      <c r="Q130" s="12"/>
    </row>
    <row r="131" spans="2:17" ht="12.75">
      <c r="B131" s="12"/>
      <c r="C131" s="12"/>
      <c r="D131" s="12"/>
      <c r="E131" s="12"/>
      <c r="F131" s="12"/>
      <c r="G131" s="12"/>
      <c r="H131" s="12"/>
      <c r="I131" s="12"/>
      <c r="J131" s="12"/>
      <c r="K131" s="12"/>
      <c r="L131" s="12"/>
      <c r="M131" s="12"/>
      <c r="N131" s="12"/>
      <c r="O131" s="12"/>
      <c r="P131" s="12"/>
      <c r="Q131" s="12"/>
    </row>
    <row r="132" spans="2:17" ht="12.75">
      <c r="B132" s="12"/>
      <c r="C132" s="12"/>
      <c r="D132" s="12"/>
      <c r="E132" s="12"/>
      <c r="F132" s="12"/>
      <c r="G132" s="12"/>
      <c r="H132" s="12"/>
      <c r="I132" s="12"/>
      <c r="J132" s="12"/>
      <c r="K132" s="12"/>
      <c r="L132" s="12"/>
      <c r="M132" s="12"/>
      <c r="N132" s="12"/>
      <c r="O132" s="12"/>
      <c r="P132" s="12"/>
      <c r="Q132" s="12"/>
    </row>
    <row r="133" spans="2:17" ht="12.75">
      <c r="B133" s="12"/>
      <c r="C133" s="12"/>
      <c r="D133" s="12"/>
      <c r="E133" s="12"/>
      <c r="F133" s="12"/>
      <c r="G133" s="12"/>
      <c r="H133" s="12"/>
      <c r="I133" s="12"/>
      <c r="J133" s="12"/>
      <c r="K133" s="12"/>
      <c r="L133" s="12"/>
      <c r="M133" s="12"/>
      <c r="N133" s="12"/>
      <c r="O133" s="12"/>
      <c r="P133" s="12"/>
      <c r="Q133" s="12"/>
    </row>
    <row r="134" spans="2:17" ht="12.75">
      <c r="B134" s="12"/>
      <c r="C134" s="12"/>
      <c r="D134" s="12"/>
      <c r="E134" s="12"/>
      <c r="F134" s="12"/>
      <c r="G134" s="12"/>
      <c r="H134" s="12"/>
      <c r="I134" s="12"/>
      <c r="J134" s="12"/>
      <c r="K134" s="12"/>
      <c r="L134" s="12"/>
      <c r="M134" s="12"/>
      <c r="N134" s="12"/>
      <c r="O134" s="12"/>
      <c r="P134" s="12"/>
      <c r="Q134" s="12"/>
    </row>
    <row r="135" spans="2:17" ht="12.75">
      <c r="B135" s="12"/>
      <c r="C135" s="12"/>
      <c r="D135" s="12"/>
      <c r="E135" s="12"/>
      <c r="F135" s="12"/>
      <c r="G135" s="12"/>
      <c r="H135" s="12"/>
      <c r="I135" s="12"/>
      <c r="J135" s="12"/>
      <c r="K135" s="12"/>
      <c r="L135" s="12"/>
      <c r="M135" s="12"/>
      <c r="N135" s="12"/>
      <c r="O135" s="12"/>
      <c r="P135" s="12"/>
      <c r="Q135" s="12"/>
    </row>
    <row r="136" spans="2:17" ht="12.75">
      <c r="B136" s="12"/>
      <c r="C136" s="12"/>
      <c r="D136" s="12"/>
      <c r="E136" s="12"/>
      <c r="F136" s="12"/>
      <c r="G136" s="12"/>
      <c r="H136" s="12"/>
      <c r="I136" s="12"/>
      <c r="J136" s="12"/>
      <c r="K136" s="12"/>
      <c r="L136" s="12"/>
      <c r="M136" s="12"/>
      <c r="N136" s="12"/>
      <c r="O136" s="12"/>
      <c r="P136" s="12"/>
      <c r="Q136" s="12"/>
    </row>
    <row r="137" spans="2:17" ht="12.75">
      <c r="B137" s="12"/>
      <c r="C137" s="12"/>
      <c r="D137" s="12"/>
      <c r="E137" s="12"/>
      <c r="F137" s="12"/>
      <c r="G137" s="12"/>
      <c r="H137" s="12"/>
      <c r="I137" s="12"/>
      <c r="J137" s="12"/>
      <c r="K137" s="12"/>
      <c r="L137" s="12"/>
      <c r="M137" s="12"/>
      <c r="N137" s="12"/>
      <c r="O137" s="12"/>
      <c r="P137" s="12"/>
      <c r="Q137" s="12"/>
    </row>
    <row r="138" spans="2:17" ht="12.75">
      <c r="B138" s="12"/>
      <c r="C138" s="12"/>
      <c r="D138" s="12"/>
      <c r="E138" s="12"/>
      <c r="F138" s="12"/>
      <c r="G138" s="12"/>
      <c r="H138" s="12"/>
      <c r="I138" s="12"/>
      <c r="J138" s="12"/>
      <c r="K138" s="12"/>
      <c r="L138" s="12"/>
      <c r="M138" s="12"/>
      <c r="N138" s="12"/>
      <c r="O138" s="12"/>
      <c r="P138" s="12"/>
      <c r="Q138" s="12"/>
    </row>
    <row r="139" spans="2:17" ht="12.75">
      <c r="B139" s="12"/>
      <c r="C139" s="12"/>
      <c r="D139" s="12"/>
      <c r="E139" s="12"/>
      <c r="F139" s="12"/>
      <c r="G139" s="12"/>
      <c r="H139" s="12"/>
      <c r="I139" s="12"/>
      <c r="J139" s="12"/>
      <c r="K139" s="12"/>
      <c r="L139" s="12"/>
      <c r="M139" s="12"/>
      <c r="N139" s="12"/>
      <c r="O139" s="12"/>
      <c r="P139" s="12"/>
      <c r="Q139" s="12"/>
    </row>
    <row r="140" spans="2:17" ht="12.75">
      <c r="B140" s="12"/>
      <c r="C140" s="12"/>
      <c r="D140" s="12"/>
      <c r="E140" s="12"/>
      <c r="F140" s="12"/>
      <c r="G140" s="12"/>
      <c r="H140" s="12"/>
      <c r="I140" s="12"/>
      <c r="J140" s="12"/>
      <c r="K140" s="12"/>
      <c r="L140" s="12"/>
      <c r="M140" s="12"/>
      <c r="N140" s="12"/>
      <c r="O140" s="12"/>
      <c r="P140" s="12"/>
      <c r="Q140" s="12"/>
    </row>
    <row r="141" spans="2:17" ht="12.75">
      <c r="B141" s="12"/>
      <c r="C141" s="12"/>
      <c r="D141" s="12"/>
      <c r="E141" s="12"/>
      <c r="F141" s="12"/>
      <c r="G141" s="12"/>
      <c r="H141" s="12"/>
      <c r="I141" s="12"/>
      <c r="J141" s="12"/>
      <c r="K141" s="12"/>
      <c r="L141" s="12"/>
      <c r="M141" s="12"/>
      <c r="N141" s="12"/>
      <c r="O141" s="12"/>
      <c r="P141" s="12"/>
      <c r="Q141" s="12"/>
    </row>
    <row r="142" spans="2:17" ht="12.75">
      <c r="B142" s="12"/>
      <c r="C142" s="12"/>
      <c r="D142" s="12"/>
      <c r="E142" s="12"/>
      <c r="F142" s="12"/>
      <c r="G142" s="12"/>
      <c r="H142" s="12"/>
      <c r="I142" s="12"/>
      <c r="J142" s="12"/>
      <c r="K142" s="12"/>
      <c r="L142" s="12"/>
      <c r="M142" s="12"/>
      <c r="N142" s="12"/>
      <c r="O142" s="12"/>
      <c r="P142" s="12"/>
      <c r="Q142" s="12"/>
    </row>
    <row r="143" spans="2:17" ht="12.75">
      <c r="B143" s="12"/>
      <c r="C143" s="12"/>
      <c r="D143" s="12"/>
      <c r="E143" s="12"/>
      <c r="F143" s="12"/>
      <c r="G143" s="12"/>
      <c r="H143" s="12"/>
      <c r="I143" s="12"/>
      <c r="J143" s="12"/>
      <c r="K143" s="12"/>
      <c r="L143" s="12"/>
      <c r="M143" s="12"/>
      <c r="N143" s="12"/>
      <c r="O143" s="12"/>
      <c r="P143" s="12"/>
      <c r="Q143" s="12"/>
    </row>
    <row r="144" spans="2:17" ht="12.75">
      <c r="B144" s="12"/>
      <c r="C144" s="12"/>
      <c r="D144" s="12"/>
      <c r="E144" s="12"/>
      <c r="F144" s="12"/>
      <c r="G144" s="12"/>
      <c r="H144" s="12"/>
      <c r="I144" s="12"/>
      <c r="J144" s="12"/>
      <c r="K144" s="12"/>
      <c r="L144" s="12"/>
      <c r="M144" s="12"/>
      <c r="N144" s="12"/>
      <c r="O144" s="12"/>
      <c r="P144" s="12"/>
      <c r="Q144" s="12"/>
    </row>
    <row r="145" spans="2:17" ht="12.75">
      <c r="B145" s="12"/>
      <c r="C145" s="12"/>
      <c r="D145" s="12"/>
      <c r="E145" s="12"/>
      <c r="F145" s="12"/>
      <c r="G145" s="12"/>
      <c r="H145" s="12"/>
      <c r="I145" s="12"/>
      <c r="J145" s="12"/>
      <c r="K145" s="12"/>
      <c r="L145" s="12"/>
      <c r="M145" s="12"/>
      <c r="N145" s="12"/>
      <c r="O145" s="12"/>
      <c r="P145" s="12"/>
      <c r="Q145" s="12"/>
    </row>
    <row r="146" spans="2:17" ht="12.75">
      <c r="B146" s="12"/>
      <c r="C146" s="12"/>
      <c r="D146" s="12"/>
      <c r="E146" s="12"/>
      <c r="F146" s="12"/>
      <c r="G146" s="12"/>
      <c r="H146" s="12"/>
      <c r="I146" s="12"/>
      <c r="J146" s="12"/>
      <c r="K146" s="12"/>
      <c r="L146" s="12"/>
      <c r="M146" s="12"/>
      <c r="N146" s="12"/>
      <c r="O146" s="12"/>
      <c r="P146" s="12"/>
      <c r="Q146" s="12"/>
    </row>
    <row r="147" spans="2:17" ht="12.75">
      <c r="B147" s="12"/>
      <c r="C147" s="12"/>
      <c r="D147" s="12"/>
      <c r="E147" s="12"/>
      <c r="F147" s="12"/>
      <c r="G147" s="12"/>
      <c r="H147" s="12"/>
      <c r="I147" s="12"/>
      <c r="J147" s="12"/>
      <c r="K147" s="12"/>
      <c r="L147" s="12"/>
      <c r="M147" s="12"/>
      <c r="N147" s="12"/>
      <c r="O147" s="12"/>
      <c r="P147" s="12"/>
      <c r="Q147" s="12"/>
    </row>
    <row r="148" spans="2:17" ht="12.75">
      <c r="B148" s="12"/>
      <c r="C148" s="12"/>
      <c r="D148" s="12"/>
      <c r="E148" s="12"/>
      <c r="F148" s="12"/>
      <c r="G148" s="12"/>
      <c r="H148" s="12"/>
      <c r="I148" s="12"/>
      <c r="J148" s="12"/>
      <c r="K148" s="12"/>
      <c r="L148" s="12"/>
      <c r="M148" s="12"/>
      <c r="N148" s="12"/>
      <c r="O148" s="12"/>
      <c r="P148" s="12"/>
      <c r="Q148" s="12"/>
    </row>
    <row r="149" spans="2:17" ht="12.75">
      <c r="B149" s="12"/>
      <c r="C149" s="12"/>
      <c r="D149" s="12"/>
      <c r="E149" s="12"/>
      <c r="F149" s="12"/>
      <c r="G149" s="12"/>
      <c r="H149" s="12"/>
      <c r="I149" s="12"/>
      <c r="J149" s="12"/>
      <c r="K149" s="12"/>
      <c r="L149" s="12"/>
      <c r="M149" s="12"/>
      <c r="N149" s="12"/>
      <c r="O149" s="12"/>
      <c r="P149" s="12"/>
      <c r="Q149" s="12"/>
    </row>
    <row r="150" spans="2:17" ht="12.75">
      <c r="B150" s="12"/>
      <c r="C150" s="12"/>
      <c r="D150" s="12"/>
      <c r="E150" s="12"/>
      <c r="F150" s="12"/>
      <c r="G150" s="12"/>
      <c r="H150" s="12"/>
      <c r="I150" s="12"/>
      <c r="J150" s="12"/>
      <c r="K150" s="12"/>
      <c r="L150" s="12"/>
      <c r="M150" s="12"/>
      <c r="N150" s="12"/>
      <c r="O150" s="12"/>
      <c r="P150" s="12"/>
      <c r="Q150" s="12"/>
    </row>
    <row r="151" spans="2:17" ht="12.75">
      <c r="B151" s="12"/>
      <c r="C151" s="12"/>
      <c r="D151" s="12"/>
      <c r="E151" s="12"/>
      <c r="F151" s="12"/>
      <c r="G151" s="12"/>
      <c r="H151" s="12"/>
      <c r="I151" s="12"/>
      <c r="J151" s="12"/>
      <c r="K151" s="12"/>
      <c r="L151" s="12"/>
      <c r="M151" s="12"/>
      <c r="N151" s="12"/>
      <c r="O151" s="12"/>
      <c r="P151" s="12"/>
      <c r="Q151" s="12"/>
    </row>
    <row r="152" spans="2:17" ht="12.75">
      <c r="B152" s="12"/>
      <c r="C152" s="12"/>
      <c r="D152" s="12"/>
      <c r="E152" s="12"/>
      <c r="F152" s="12"/>
      <c r="G152" s="12"/>
      <c r="H152" s="12"/>
      <c r="I152" s="12"/>
      <c r="J152" s="12"/>
      <c r="K152" s="12"/>
      <c r="L152" s="12"/>
      <c r="M152" s="12"/>
      <c r="N152" s="12"/>
      <c r="O152" s="12"/>
      <c r="P152" s="12"/>
      <c r="Q152" s="12"/>
    </row>
    <row r="153" spans="2:17" ht="12.75">
      <c r="B153" s="12"/>
      <c r="C153" s="12"/>
      <c r="D153" s="12"/>
      <c r="E153" s="12"/>
      <c r="F153" s="12"/>
      <c r="G153" s="12"/>
      <c r="H153" s="12"/>
      <c r="I153" s="12"/>
      <c r="J153" s="12"/>
      <c r="K153" s="12"/>
      <c r="L153" s="12"/>
      <c r="M153" s="12"/>
      <c r="N153" s="12"/>
      <c r="O153" s="12"/>
      <c r="P153" s="12"/>
      <c r="Q153" s="12"/>
    </row>
    <row r="154" spans="2:17" ht="12.75">
      <c r="B154" s="12"/>
      <c r="C154" s="12"/>
      <c r="D154" s="12"/>
      <c r="E154" s="12"/>
      <c r="F154" s="12"/>
      <c r="G154" s="12"/>
      <c r="H154" s="12"/>
      <c r="I154" s="12"/>
      <c r="J154" s="12"/>
      <c r="K154" s="12"/>
      <c r="L154" s="12"/>
      <c r="M154" s="12"/>
      <c r="N154" s="12"/>
      <c r="O154" s="12"/>
      <c r="P154" s="12"/>
      <c r="Q154" s="12"/>
    </row>
    <row r="155" spans="2:17" ht="12.75">
      <c r="B155" s="12"/>
      <c r="C155" s="12"/>
      <c r="D155" s="12"/>
      <c r="E155" s="12"/>
      <c r="F155" s="12"/>
      <c r="G155" s="12"/>
      <c r="H155" s="12"/>
      <c r="I155" s="12"/>
      <c r="J155" s="12"/>
      <c r="K155" s="12"/>
      <c r="L155" s="12"/>
      <c r="M155" s="12"/>
      <c r="N155" s="12"/>
      <c r="O155" s="12"/>
      <c r="P155" s="12"/>
      <c r="Q155" s="12"/>
    </row>
    <row r="156" spans="2:17" ht="12.75">
      <c r="B156" s="12"/>
      <c r="C156" s="12"/>
      <c r="D156" s="12"/>
      <c r="E156" s="12"/>
      <c r="F156" s="12"/>
      <c r="G156" s="12"/>
      <c r="H156" s="12"/>
      <c r="I156" s="12"/>
      <c r="J156" s="12"/>
      <c r="K156" s="12"/>
      <c r="L156" s="12"/>
      <c r="M156" s="12"/>
      <c r="N156" s="12"/>
      <c r="O156" s="12"/>
      <c r="P156" s="12"/>
      <c r="Q156" s="12"/>
    </row>
    <row r="157" spans="2:17" ht="12.75">
      <c r="B157" s="12"/>
      <c r="C157" s="12"/>
      <c r="D157" s="12"/>
      <c r="E157" s="12"/>
      <c r="F157" s="12"/>
      <c r="G157" s="12"/>
      <c r="H157" s="12"/>
      <c r="I157" s="12"/>
      <c r="J157" s="12"/>
      <c r="K157" s="12"/>
      <c r="L157" s="12"/>
      <c r="M157" s="12"/>
      <c r="N157" s="12"/>
      <c r="O157" s="12"/>
      <c r="P157" s="12"/>
      <c r="Q157" s="12"/>
    </row>
    <row r="158" spans="2:17" ht="12.75">
      <c r="B158" s="12"/>
      <c r="C158" s="12"/>
      <c r="D158" s="12"/>
      <c r="E158" s="12"/>
      <c r="F158" s="12"/>
      <c r="G158" s="12"/>
      <c r="H158" s="12"/>
      <c r="I158" s="12"/>
      <c r="J158" s="12"/>
      <c r="K158" s="12"/>
      <c r="L158" s="12"/>
      <c r="M158" s="12"/>
      <c r="N158" s="12"/>
      <c r="O158" s="12"/>
      <c r="P158" s="12"/>
      <c r="Q158" s="12"/>
    </row>
    <row r="159" spans="2:17" ht="12.75">
      <c r="B159" s="12"/>
      <c r="C159" s="12"/>
      <c r="D159" s="12"/>
      <c r="E159" s="12"/>
      <c r="F159" s="12"/>
      <c r="G159" s="12"/>
      <c r="H159" s="12"/>
      <c r="I159" s="12"/>
      <c r="J159" s="12"/>
      <c r="K159" s="12"/>
      <c r="L159" s="12"/>
      <c r="M159" s="12"/>
      <c r="N159" s="12"/>
      <c r="O159" s="12"/>
      <c r="P159" s="12"/>
      <c r="Q159" s="12"/>
    </row>
    <row r="160" spans="2:17" ht="12.75">
      <c r="B160" s="12"/>
      <c r="C160" s="12"/>
      <c r="D160" s="12"/>
      <c r="E160" s="12"/>
      <c r="F160" s="12"/>
      <c r="G160" s="12"/>
      <c r="H160" s="12"/>
      <c r="I160" s="12"/>
      <c r="J160" s="12"/>
      <c r="K160" s="12"/>
      <c r="L160" s="12"/>
      <c r="M160" s="12"/>
      <c r="N160" s="12"/>
      <c r="O160" s="12"/>
      <c r="P160" s="12"/>
      <c r="Q160" s="12"/>
    </row>
    <row r="161" spans="2:17" ht="12.75">
      <c r="B161" s="12"/>
      <c r="C161" s="12"/>
      <c r="D161" s="12"/>
      <c r="E161" s="12"/>
      <c r="F161" s="12"/>
      <c r="G161" s="12"/>
      <c r="H161" s="12"/>
      <c r="I161" s="12"/>
      <c r="J161" s="12"/>
      <c r="K161" s="12"/>
      <c r="L161" s="12"/>
      <c r="M161" s="12"/>
      <c r="N161" s="12"/>
      <c r="O161" s="12"/>
      <c r="P161" s="12"/>
      <c r="Q161" s="12"/>
    </row>
    <row r="162" spans="2:17" ht="12.75">
      <c r="B162" s="12"/>
      <c r="C162" s="12"/>
      <c r="D162" s="12"/>
      <c r="E162" s="12"/>
      <c r="F162" s="12"/>
      <c r="G162" s="12"/>
      <c r="H162" s="12"/>
      <c r="I162" s="12"/>
      <c r="J162" s="12"/>
      <c r="K162" s="12"/>
      <c r="L162" s="12"/>
      <c r="M162" s="12"/>
      <c r="N162" s="12"/>
      <c r="O162" s="12"/>
      <c r="P162" s="12"/>
      <c r="Q162" s="12"/>
    </row>
    <row r="163" spans="2:17" ht="12.75">
      <c r="B163" s="12"/>
      <c r="C163" s="12"/>
      <c r="D163" s="12"/>
      <c r="E163" s="12"/>
      <c r="F163" s="12"/>
      <c r="G163" s="12"/>
      <c r="H163" s="12"/>
      <c r="I163" s="12"/>
      <c r="J163" s="12"/>
      <c r="K163" s="12"/>
      <c r="L163" s="12"/>
      <c r="M163" s="12"/>
      <c r="N163" s="12"/>
      <c r="O163" s="12"/>
      <c r="P163" s="12"/>
      <c r="Q163" s="12"/>
    </row>
    <row r="164" spans="2:17" ht="12.75">
      <c r="B164" s="12"/>
      <c r="C164" s="12"/>
      <c r="D164" s="12"/>
      <c r="E164" s="12"/>
      <c r="F164" s="12"/>
      <c r="G164" s="12"/>
      <c r="H164" s="12"/>
      <c r="I164" s="12"/>
      <c r="J164" s="12"/>
      <c r="K164" s="12"/>
      <c r="L164" s="12"/>
      <c r="M164" s="12"/>
      <c r="N164" s="12"/>
      <c r="O164" s="12"/>
      <c r="P164" s="12"/>
      <c r="Q164" s="12"/>
    </row>
    <row r="165" spans="2:17" ht="12.75">
      <c r="B165" s="12"/>
      <c r="C165" s="12"/>
      <c r="D165" s="12"/>
      <c r="E165" s="12"/>
      <c r="F165" s="12"/>
      <c r="G165" s="12"/>
      <c r="H165" s="12"/>
      <c r="I165" s="12"/>
      <c r="J165" s="12"/>
      <c r="K165" s="12"/>
      <c r="L165" s="12"/>
      <c r="M165" s="12"/>
      <c r="N165" s="12"/>
      <c r="O165" s="12"/>
      <c r="P165" s="12"/>
      <c r="Q165" s="12"/>
    </row>
    <row r="166" spans="2:17" ht="12.75">
      <c r="B166" s="12"/>
      <c r="C166" s="12"/>
      <c r="D166" s="12"/>
      <c r="E166" s="12"/>
      <c r="F166" s="12"/>
      <c r="G166" s="12"/>
      <c r="H166" s="12"/>
      <c r="I166" s="12"/>
      <c r="J166" s="12"/>
      <c r="K166" s="12"/>
      <c r="L166" s="12"/>
      <c r="M166" s="12"/>
      <c r="N166" s="12"/>
      <c r="O166" s="12"/>
      <c r="P166" s="12"/>
      <c r="Q166" s="12"/>
    </row>
    <row r="167" spans="2:17" ht="12.75">
      <c r="B167" s="12"/>
      <c r="C167" s="12"/>
      <c r="D167" s="12"/>
      <c r="E167" s="12"/>
      <c r="F167" s="12"/>
      <c r="G167" s="12"/>
      <c r="H167" s="12"/>
      <c r="I167" s="12"/>
      <c r="J167" s="12"/>
      <c r="K167" s="12"/>
      <c r="L167" s="12"/>
      <c r="M167" s="12"/>
      <c r="N167" s="12"/>
      <c r="O167" s="12"/>
      <c r="P167" s="12"/>
      <c r="Q167" s="12"/>
    </row>
    <row r="168" spans="2:17" ht="12.75">
      <c r="B168" s="12"/>
      <c r="C168" s="12"/>
      <c r="D168" s="12"/>
      <c r="E168" s="12"/>
      <c r="F168" s="12"/>
      <c r="G168" s="12"/>
      <c r="H168" s="12"/>
      <c r="I168" s="12"/>
      <c r="J168" s="12"/>
      <c r="K168" s="12"/>
      <c r="L168" s="12"/>
      <c r="M168" s="12"/>
      <c r="N168" s="12"/>
      <c r="O168" s="12"/>
      <c r="P168" s="12"/>
      <c r="Q168" s="12"/>
    </row>
    <row r="169" spans="2:17" ht="12.75">
      <c r="B169" s="12"/>
      <c r="C169" s="12"/>
      <c r="D169" s="12"/>
      <c r="E169" s="12"/>
      <c r="F169" s="12"/>
      <c r="G169" s="12"/>
      <c r="H169" s="12"/>
      <c r="I169" s="12"/>
      <c r="J169" s="12"/>
      <c r="K169" s="12"/>
      <c r="L169" s="12"/>
      <c r="M169" s="12"/>
      <c r="N169" s="12"/>
      <c r="O169" s="12"/>
      <c r="P169" s="12"/>
      <c r="Q169" s="12"/>
    </row>
    <row r="170" spans="2:17" ht="12.75">
      <c r="B170" s="12"/>
      <c r="C170" s="12"/>
      <c r="D170" s="12"/>
      <c r="E170" s="12"/>
      <c r="F170" s="12"/>
      <c r="G170" s="12"/>
      <c r="H170" s="12"/>
      <c r="I170" s="12"/>
      <c r="J170" s="12"/>
      <c r="K170" s="12"/>
      <c r="L170" s="12"/>
      <c r="M170" s="12"/>
      <c r="N170" s="12"/>
      <c r="O170" s="12"/>
      <c r="P170" s="12"/>
      <c r="Q170" s="12"/>
    </row>
    <row r="171" spans="2:17" ht="12.75">
      <c r="B171" s="12"/>
      <c r="C171" s="12"/>
      <c r="D171" s="12"/>
      <c r="E171" s="12"/>
      <c r="F171" s="12"/>
      <c r="G171" s="12"/>
      <c r="H171" s="12"/>
      <c r="I171" s="12"/>
      <c r="J171" s="12"/>
      <c r="K171" s="12"/>
      <c r="L171" s="12"/>
      <c r="M171" s="12"/>
      <c r="N171" s="12"/>
      <c r="O171" s="12"/>
      <c r="P171" s="12"/>
      <c r="Q171" s="12"/>
    </row>
    <row r="172" spans="2:17" ht="12.75">
      <c r="B172" s="12"/>
      <c r="C172" s="12"/>
      <c r="D172" s="12"/>
      <c r="E172" s="12"/>
      <c r="F172" s="12"/>
      <c r="G172" s="12"/>
      <c r="H172" s="12"/>
      <c r="I172" s="12"/>
      <c r="J172" s="12"/>
      <c r="K172" s="12"/>
      <c r="L172" s="12"/>
      <c r="M172" s="12"/>
      <c r="N172" s="12"/>
      <c r="O172" s="12"/>
      <c r="P172" s="12"/>
      <c r="Q172" s="12"/>
    </row>
    <row r="173" spans="2:17" ht="12.75">
      <c r="B173" s="12"/>
      <c r="C173" s="12"/>
      <c r="D173" s="12"/>
      <c r="E173" s="12"/>
      <c r="F173" s="12"/>
      <c r="G173" s="12"/>
      <c r="H173" s="12"/>
      <c r="I173" s="12"/>
      <c r="J173" s="12"/>
      <c r="K173" s="12"/>
      <c r="L173" s="12"/>
      <c r="M173" s="12"/>
      <c r="N173" s="12"/>
      <c r="O173" s="12"/>
      <c r="P173" s="12"/>
      <c r="Q173" s="12"/>
    </row>
    <row r="174" spans="2:17" ht="12.75">
      <c r="B174" s="12"/>
      <c r="C174" s="12"/>
      <c r="D174" s="12"/>
      <c r="E174" s="12"/>
      <c r="F174" s="12"/>
      <c r="G174" s="12"/>
      <c r="H174" s="12"/>
      <c r="I174" s="12"/>
      <c r="J174" s="12"/>
      <c r="K174" s="12"/>
      <c r="L174" s="12"/>
      <c r="M174" s="12"/>
      <c r="N174" s="12"/>
      <c r="O174" s="12"/>
      <c r="P174" s="12"/>
      <c r="Q174" s="12"/>
    </row>
    <row r="175" spans="2:17" ht="12.75">
      <c r="B175" s="12"/>
      <c r="C175" s="12"/>
      <c r="D175" s="12"/>
      <c r="E175" s="12"/>
      <c r="F175" s="12"/>
      <c r="G175" s="12"/>
      <c r="H175" s="12"/>
      <c r="I175" s="12"/>
      <c r="J175" s="12"/>
      <c r="K175" s="12"/>
      <c r="L175" s="12"/>
      <c r="M175" s="12"/>
      <c r="N175" s="12"/>
      <c r="O175" s="12"/>
      <c r="P175" s="12"/>
      <c r="Q175" s="12"/>
    </row>
    <row r="176" spans="2:17" ht="12.75">
      <c r="B176" s="12"/>
      <c r="C176" s="12"/>
      <c r="D176" s="12"/>
      <c r="E176" s="12"/>
      <c r="F176" s="12"/>
      <c r="G176" s="12"/>
      <c r="H176" s="12"/>
      <c r="I176" s="12"/>
      <c r="J176" s="12"/>
      <c r="K176" s="12"/>
      <c r="L176" s="12"/>
      <c r="M176" s="12"/>
      <c r="N176" s="12"/>
      <c r="O176" s="12"/>
      <c r="P176" s="12"/>
      <c r="Q176" s="12"/>
    </row>
    <row r="177" spans="2:17" ht="12.75">
      <c r="B177" s="12"/>
      <c r="C177" s="12"/>
      <c r="D177" s="12"/>
      <c r="E177" s="12"/>
      <c r="F177" s="12"/>
      <c r="G177" s="12"/>
      <c r="H177" s="12"/>
      <c r="I177" s="12"/>
      <c r="J177" s="12"/>
      <c r="K177" s="12"/>
      <c r="L177" s="12"/>
      <c r="M177" s="12"/>
      <c r="N177" s="12"/>
      <c r="O177" s="12"/>
      <c r="P177" s="12"/>
      <c r="Q177" s="12"/>
    </row>
    <row r="178" spans="2:17" ht="12.75">
      <c r="B178" s="12"/>
      <c r="C178" s="12"/>
      <c r="D178" s="12"/>
      <c r="E178" s="12"/>
      <c r="F178" s="12"/>
      <c r="G178" s="12"/>
      <c r="H178" s="12"/>
      <c r="I178" s="12"/>
      <c r="J178" s="12"/>
      <c r="K178" s="12"/>
      <c r="L178" s="12"/>
      <c r="M178" s="12"/>
      <c r="N178" s="12"/>
      <c r="O178" s="12"/>
      <c r="P178" s="12"/>
      <c r="Q178" s="12"/>
    </row>
    <row r="179" spans="2:17" ht="12.75">
      <c r="B179" s="12"/>
      <c r="C179" s="12"/>
      <c r="D179" s="12"/>
      <c r="E179" s="12"/>
      <c r="F179" s="12"/>
      <c r="G179" s="12"/>
      <c r="H179" s="12"/>
      <c r="I179" s="12"/>
      <c r="J179" s="12"/>
      <c r="K179" s="12"/>
      <c r="L179" s="12"/>
      <c r="M179" s="12"/>
      <c r="N179" s="12"/>
      <c r="O179" s="12"/>
      <c r="P179" s="12"/>
      <c r="Q179" s="12"/>
    </row>
    <row r="180" spans="2:17" ht="12.75">
      <c r="B180" s="12"/>
      <c r="C180" s="12"/>
      <c r="D180" s="12"/>
      <c r="E180" s="12"/>
      <c r="F180" s="12"/>
      <c r="G180" s="12"/>
      <c r="H180" s="12"/>
      <c r="I180" s="12"/>
      <c r="J180" s="12"/>
      <c r="K180" s="12"/>
      <c r="L180" s="12"/>
      <c r="M180" s="12"/>
      <c r="N180" s="12"/>
      <c r="O180" s="12"/>
      <c r="P180" s="12"/>
      <c r="Q180" s="12"/>
    </row>
    <row r="181" spans="2:17" ht="12.75">
      <c r="B181" s="12"/>
      <c r="C181" s="12"/>
      <c r="D181" s="12"/>
      <c r="E181" s="12"/>
      <c r="F181" s="12"/>
      <c r="G181" s="12"/>
      <c r="H181" s="12"/>
      <c r="I181" s="12"/>
      <c r="J181" s="12"/>
      <c r="K181" s="12"/>
      <c r="L181" s="12"/>
      <c r="M181" s="12"/>
      <c r="N181" s="12"/>
      <c r="O181" s="12"/>
      <c r="P181" s="12"/>
      <c r="Q181" s="12"/>
    </row>
    <row r="182" spans="2:17" ht="12.75">
      <c r="B182" s="12"/>
      <c r="C182" s="12"/>
      <c r="D182" s="12"/>
      <c r="E182" s="12"/>
      <c r="F182" s="12"/>
      <c r="G182" s="12"/>
      <c r="H182" s="12"/>
      <c r="I182" s="12"/>
      <c r="J182" s="12"/>
      <c r="K182" s="12"/>
      <c r="L182" s="12"/>
      <c r="M182" s="12"/>
      <c r="N182" s="12"/>
      <c r="O182" s="12"/>
      <c r="P182" s="12"/>
      <c r="Q182" s="12"/>
    </row>
    <row r="183" spans="2:17" ht="12.75">
      <c r="B183" s="12"/>
      <c r="C183" s="12"/>
      <c r="D183" s="12"/>
      <c r="E183" s="12"/>
      <c r="F183" s="12"/>
      <c r="G183" s="12"/>
      <c r="H183" s="12"/>
      <c r="I183" s="12"/>
      <c r="J183" s="12"/>
      <c r="K183" s="12"/>
      <c r="L183" s="12"/>
      <c r="M183" s="12"/>
      <c r="N183" s="12"/>
      <c r="O183" s="12"/>
      <c r="P183" s="12"/>
      <c r="Q183" s="12"/>
    </row>
    <row r="184" spans="2:17" ht="12.75">
      <c r="B184" s="12"/>
      <c r="C184" s="12"/>
      <c r="D184" s="12"/>
      <c r="E184" s="12"/>
      <c r="F184" s="12"/>
      <c r="G184" s="12"/>
      <c r="H184" s="12"/>
      <c r="I184" s="12"/>
      <c r="J184" s="12"/>
      <c r="K184" s="12"/>
      <c r="L184" s="12"/>
      <c r="M184" s="12"/>
      <c r="N184" s="12"/>
      <c r="O184" s="12"/>
      <c r="P184" s="12"/>
      <c r="Q184" s="12"/>
    </row>
    <row r="185" spans="2:17" ht="12.75">
      <c r="B185" s="12"/>
      <c r="C185" s="12"/>
      <c r="D185" s="12"/>
      <c r="E185" s="12"/>
      <c r="F185" s="12"/>
      <c r="G185" s="12"/>
      <c r="H185" s="12"/>
      <c r="I185" s="12"/>
      <c r="J185" s="12"/>
      <c r="K185" s="12"/>
      <c r="L185" s="12"/>
      <c r="M185" s="12"/>
      <c r="N185" s="12"/>
      <c r="O185" s="12"/>
      <c r="P185" s="12"/>
      <c r="Q185" s="12"/>
    </row>
    <row r="186" spans="2:17" ht="12.75">
      <c r="B186" s="12"/>
      <c r="C186" s="12"/>
      <c r="D186" s="12"/>
      <c r="E186" s="12"/>
      <c r="F186" s="12"/>
      <c r="G186" s="12"/>
      <c r="H186" s="12"/>
      <c r="I186" s="12"/>
      <c r="J186" s="12"/>
      <c r="K186" s="12"/>
      <c r="L186" s="12"/>
      <c r="M186" s="12"/>
      <c r="N186" s="12"/>
      <c r="O186" s="12"/>
      <c r="P186" s="12"/>
      <c r="Q186" s="12"/>
    </row>
    <row r="187" spans="2:17" ht="12.75">
      <c r="B187" s="12"/>
      <c r="C187" s="12"/>
      <c r="D187" s="12"/>
      <c r="E187" s="12"/>
      <c r="F187" s="12"/>
      <c r="G187" s="12"/>
      <c r="H187" s="12"/>
      <c r="I187" s="12"/>
      <c r="J187" s="12"/>
      <c r="K187" s="12"/>
      <c r="L187" s="12"/>
      <c r="M187" s="12"/>
      <c r="N187" s="12"/>
      <c r="O187" s="12"/>
      <c r="P187" s="12"/>
      <c r="Q187" s="12"/>
    </row>
    <row r="188" spans="2:17" ht="12.75">
      <c r="B188" s="12"/>
      <c r="C188" s="12"/>
      <c r="D188" s="12"/>
      <c r="E188" s="12"/>
      <c r="F188" s="12"/>
      <c r="G188" s="12"/>
      <c r="H188" s="12"/>
      <c r="I188" s="12"/>
      <c r="J188" s="12"/>
      <c r="K188" s="12"/>
      <c r="L188" s="12"/>
      <c r="M188" s="12"/>
      <c r="N188" s="12"/>
      <c r="O188" s="12"/>
      <c r="P188" s="12"/>
      <c r="Q188" s="12"/>
    </row>
    <row r="189" spans="2:17" ht="12.75">
      <c r="B189" s="12"/>
      <c r="C189" s="12"/>
      <c r="D189" s="12"/>
      <c r="E189" s="12"/>
      <c r="F189" s="12"/>
      <c r="G189" s="12"/>
      <c r="H189" s="12"/>
      <c r="I189" s="12"/>
      <c r="J189" s="12"/>
      <c r="K189" s="12"/>
      <c r="L189" s="12"/>
      <c r="M189" s="12"/>
      <c r="N189" s="12"/>
      <c r="O189" s="12"/>
      <c r="P189" s="12"/>
      <c r="Q189" s="12"/>
    </row>
    <row r="190" spans="2:17" ht="12.75">
      <c r="B190" s="12"/>
      <c r="C190" s="12"/>
      <c r="D190" s="12"/>
      <c r="E190" s="12"/>
      <c r="F190" s="12"/>
      <c r="G190" s="12"/>
      <c r="H190" s="12"/>
      <c r="I190" s="12"/>
      <c r="J190" s="12"/>
      <c r="K190" s="12"/>
      <c r="L190" s="12"/>
      <c r="M190" s="12"/>
      <c r="N190" s="12"/>
      <c r="O190" s="12"/>
      <c r="P190" s="12"/>
      <c r="Q190" s="12"/>
    </row>
    <row r="191" spans="2:17" ht="12.75">
      <c r="B191" s="12"/>
      <c r="C191" s="12"/>
      <c r="D191" s="12"/>
      <c r="E191" s="12"/>
      <c r="F191" s="12"/>
      <c r="G191" s="12"/>
      <c r="H191" s="12"/>
      <c r="I191" s="12"/>
      <c r="J191" s="12"/>
      <c r="K191" s="12"/>
      <c r="L191" s="12"/>
      <c r="M191" s="12"/>
      <c r="N191" s="12"/>
      <c r="O191" s="12"/>
      <c r="P191" s="12"/>
      <c r="Q191" s="12"/>
    </row>
    <row r="192" spans="2:17" ht="12.75">
      <c r="B192" s="12"/>
      <c r="C192" s="12"/>
      <c r="D192" s="12"/>
      <c r="E192" s="12"/>
      <c r="F192" s="12"/>
      <c r="G192" s="12"/>
      <c r="H192" s="12"/>
      <c r="I192" s="12"/>
      <c r="J192" s="12"/>
      <c r="K192" s="12"/>
      <c r="L192" s="12"/>
      <c r="M192" s="12"/>
      <c r="N192" s="12"/>
      <c r="O192" s="12"/>
      <c r="P192" s="12"/>
      <c r="Q192" s="12"/>
    </row>
    <row r="193" spans="2:17" ht="12.75">
      <c r="B193" s="12"/>
      <c r="C193" s="12"/>
      <c r="D193" s="12"/>
      <c r="E193" s="12"/>
      <c r="F193" s="12"/>
      <c r="G193" s="12"/>
      <c r="H193" s="12"/>
      <c r="I193" s="12"/>
      <c r="J193" s="12"/>
      <c r="K193" s="12"/>
      <c r="L193" s="12"/>
      <c r="M193" s="12"/>
      <c r="N193" s="12"/>
      <c r="O193" s="12"/>
      <c r="P193" s="12"/>
      <c r="Q193" s="12"/>
    </row>
    <row r="194" spans="2:17" ht="12.75">
      <c r="B194" s="12"/>
      <c r="C194" s="12"/>
      <c r="D194" s="12"/>
      <c r="E194" s="12"/>
      <c r="F194" s="12"/>
      <c r="G194" s="12"/>
      <c r="H194" s="12"/>
      <c r="I194" s="12"/>
      <c r="J194" s="12"/>
      <c r="K194" s="12"/>
      <c r="L194" s="12"/>
      <c r="M194" s="12"/>
      <c r="N194" s="12"/>
      <c r="O194" s="12"/>
      <c r="P194" s="12"/>
      <c r="Q194" s="12"/>
    </row>
    <row r="195" spans="2:17" ht="12.75">
      <c r="B195" s="12"/>
      <c r="C195" s="12"/>
      <c r="D195" s="12"/>
      <c r="E195" s="12"/>
      <c r="F195" s="12"/>
      <c r="G195" s="12"/>
      <c r="H195" s="12"/>
      <c r="I195" s="12"/>
      <c r="J195" s="12"/>
      <c r="K195" s="12"/>
      <c r="L195" s="12"/>
      <c r="M195" s="12"/>
      <c r="N195" s="12"/>
      <c r="O195" s="12"/>
      <c r="P195" s="12"/>
      <c r="Q195" s="12"/>
    </row>
    <row r="196" spans="2:17" ht="12.75">
      <c r="B196" s="12"/>
      <c r="C196" s="12"/>
      <c r="D196" s="12"/>
      <c r="E196" s="12"/>
      <c r="F196" s="12"/>
      <c r="G196" s="12"/>
      <c r="H196" s="12"/>
      <c r="I196" s="12"/>
      <c r="J196" s="12"/>
      <c r="K196" s="12"/>
      <c r="L196" s="12"/>
      <c r="M196" s="12"/>
      <c r="N196" s="12"/>
      <c r="O196" s="12"/>
      <c r="P196" s="12"/>
      <c r="Q196" s="12"/>
    </row>
    <row r="197" spans="2:17" ht="12.75">
      <c r="B197" s="12"/>
      <c r="C197" s="12"/>
      <c r="D197" s="12"/>
      <c r="E197" s="12"/>
      <c r="F197" s="12"/>
      <c r="G197" s="12"/>
      <c r="H197" s="12"/>
      <c r="I197" s="12"/>
      <c r="J197" s="12"/>
      <c r="K197" s="12"/>
      <c r="L197" s="12"/>
      <c r="M197" s="12"/>
      <c r="N197" s="12"/>
      <c r="O197" s="12"/>
      <c r="P197" s="12"/>
      <c r="Q197" s="12"/>
    </row>
    <row r="198" spans="2:17" ht="12.75">
      <c r="B198" s="12"/>
      <c r="C198" s="12"/>
      <c r="D198" s="12"/>
      <c r="E198" s="12"/>
      <c r="F198" s="12"/>
      <c r="G198" s="12"/>
      <c r="H198" s="12"/>
      <c r="I198" s="12"/>
      <c r="J198" s="12"/>
      <c r="K198" s="12"/>
      <c r="L198" s="12"/>
      <c r="M198" s="12"/>
      <c r="N198" s="12"/>
      <c r="O198" s="12"/>
      <c r="P198" s="12"/>
      <c r="Q198" s="12"/>
    </row>
    <row r="199" spans="2:17" ht="12.75">
      <c r="B199" s="12"/>
      <c r="C199" s="12"/>
      <c r="D199" s="12"/>
      <c r="E199" s="12"/>
      <c r="F199" s="12"/>
      <c r="G199" s="12"/>
      <c r="H199" s="12"/>
      <c r="I199" s="12"/>
      <c r="J199" s="12"/>
      <c r="K199" s="12"/>
      <c r="L199" s="12"/>
      <c r="M199" s="12"/>
      <c r="N199" s="12"/>
      <c r="O199" s="12"/>
      <c r="P199" s="12"/>
      <c r="Q199" s="12"/>
    </row>
    <row r="200" spans="2:17" ht="12.75">
      <c r="B200" s="12"/>
      <c r="C200" s="12"/>
      <c r="D200" s="12"/>
      <c r="E200" s="12"/>
      <c r="F200" s="12"/>
      <c r="G200" s="12"/>
      <c r="H200" s="12"/>
      <c r="I200" s="12"/>
      <c r="J200" s="12"/>
      <c r="K200" s="12"/>
      <c r="L200" s="12"/>
      <c r="M200" s="12"/>
      <c r="N200" s="12"/>
      <c r="O200" s="12"/>
      <c r="P200" s="12"/>
      <c r="Q200" s="12"/>
    </row>
    <row r="201" spans="2:17" ht="12.75">
      <c r="B201" s="12"/>
      <c r="C201" s="12"/>
      <c r="D201" s="12"/>
      <c r="E201" s="12"/>
      <c r="F201" s="12"/>
      <c r="G201" s="12"/>
      <c r="H201" s="12"/>
      <c r="I201" s="12"/>
      <c r="J201" s="12"/>
      <c r="K201" s="12"/>
      <c r="L201" s="12"/>
      <c r="M201" s="12"/>
      <c r="N201" s="12"/>
      <c r="O201" s="12"/>
      <c r="P201" s="12"/>
      <c r="Q201" s="12"/>
    </row>
    <row r="202" spans="2:17" ht="12.75">
      <c r="B202" s="12"/>
      <c r="C202" s="12"/>
      <c r="D202" s="12"/>
      <c r="E202" s="12"/>
      <c r="F202" s="12"/>
      <c r="G202" s="12"/>
      <c r="H202" s="12"/>
      <c r="I202" s="12"/>
      <c r="J202" s="12"/>
      <c r="K202" s="12"/>
      <c r="L202" s="12"/>
      <c r="M202" s="12"/>
      <c r="N202" s="12"/>
      <c r="O202" s="12"/>
      <c r="P202" s="12"/>
      <c r="Q202" s="12"/>
    </row>
    <row r="203" spans="2:17" ht="12.75">
      <c r="B203" s="12"/>
      <c r="C203" s="12"/>
      <c r="D203" s="12"/>
      <c r="E203" s="12"/>
      <c r="F203" s="12"/>
      <c r="G203" s="12"/>
      <c r="H203" s="12"/>
      <c r="I203" s="12"/>
      <c r="J203" s="12"/>
      <c r="K203" s="12"/>
      <c r="L203" s="12"/>
      <c r="M203" s="12"/>
      <c r="N203" s="12"/>
      <c r="O203" s="12"/>
      <c r="P203" s="12"/>
      <c r="Q203" s="12"/>
    </row>
    <row r="204" spans="2:17" ht="12.75">
      <c r="B204" s="12"/>
      <c r="C204" s="12"/>
      <c r="D204" s="12"/>
      <c r="E204" s="12"/>
      <c r="F204" s="12"/>
      <c r="G204" s="12"/>
      <c r="H204" s="12"/>
      <c r="I204" s="12"/>
      <c r="J204" s="12"/>
      <c r="K204" s="12"/>
      <c r="L204" s="12"/>
      <c r="M204" s="12"/>
      <c r="N204" s="12"/>
      <c r="O204" s="12"/>
      <c r="P204" s="12"/>
      <c r="Q204" s="12"/>
    </row>
    <row r="205" spans="2:17" ht="12.75">
      <c r="B205" s="12"/>
      <c r="C205" s="12"/>
      <c r="D205" s="12"/>
      <c r="E205" s="12"/>
      <c r="F205" s="12"/>
      <c r="G205" s="12"/>
      <c r="H205" s="12"/>
      <c r="I205" s="12"/>
      <c r="J205" s="12"/>
      <c r="K205" s="12"/>
      <c r="L205" s="12"/>
      <c r="M205" s="12"/>
      <c r="N205" s="12"/>
      <c r="O205" s="12"/>
      <c r="P205" s="12"/>
      <c r="Q205" s="12"/>
    </row>
    <row r="206" spans="2:17" ht="12.75">
      <c r="B206" s="12"/>
      <c r="C206" s="12"/>
      <c r="D206" s="12"/>
      <c r="E206" s="12"/>
      <c r="F206" s="12"/>
      <c r="G206" s="12"/>
      <c r="H206" s="12"/>
      <c r="I206" s="12"/>
      <c r="J206" s="12"/>
      <c r="K206" s="12"/>
      <c r="L206" s="12"/>
      <c r="M206" s="12"/>
      <c r="N206" s="12"/>
      <c r="O206" s="12"/>
      <c r="P206" s="12"/>
      <c r="Q206" s="12"/>
    </row>
    <row r="207" spans="2:17" ht="12.75">
      <c r="B207" s="12"/>
      <c r="C207" s="12"/>
      <c r="D207" s="12"/>
      <c r="E207" s="12"/>
      <c r="F207" s="12"/>
      <c r="G207" s="12"/>
      <c r="H207" s="12"/>
      <c r="I207" s="12"/>
      <c r="J207" s="12"/>
      <c r="K207" s="12"/>
      <c r="L207" s="12"/>
      <c r="M207" s="12"/>
      <c r="N207" s="12"/>
      <c r="O207" s="12"/>
      <c r="P207" s="12"/>
      <c r="Q207" s="12"/>
    </row>
    <row r="208" spans="2:17" ht="12.75">
      <c r="B208" s="12"/>
      <c r="C208" s="12"/>
      <c r="D208" s="12"/>
      <c r="E208" s="12"/>
      <c r="F208" s="12"/>
      <c r="G208" s="12"/>
      <c r="H208" s="12"/>
      <c r="I208" s="12"/>
      <c r="J208" s="12"/>
      <c r="K208" s="12"/>
      <c r="L208" s="12"/>
      <c r="M208" s="12"/>
      <c r="N208" s="12"/>
      <c r="O208" s="12"/>
      <c r="P208" s="12"/>
      <c r="Q208" s="12"/>
    </row>
    <row r="209" spans="2:17" ht="12.75">
      <c r="B209" s="12"/>
      <c r="C209" s="12"/>
      <c r="D209" s="12"/>
      <c r="E209" s="12"/>
      <c r="F209" s="12"/>
      <c r="G209" s="12"/>
      <c r="H209" s="12"/>
      <c r="I209" s="12"/>
      <c r="J209" s="12"/>
      <c r="K209" s="12"/>
      <c r="L209" s="12"/>
      <c r="M209" s="12"/>
      <c r="N209" s="12"/>
      <c r="O209" s="12"/>
      <c r="P209" s="12"/>
      <c r="Q209" s="12"/>
    </row>
    <row r="210" spans="2:17" ht="12.75">
      <c r="B210" s="12"/>
      <c r="C210" s="12"/>
      <c r="D210" s="12"/>
      <c r="E210" s="12"/>
      <c r="F210" s="12"/>
      <c r="G210" s="12"/>
      <c r="H210" s="12"/>
      <c r="I210" s="12"/>
      <c r="J210" s="12"/>
      <c r="K210" s="12"/>
      <c r="L210" s="12"/>
      <c r="M210" s="12"/>
      <c r="N210" s="12"/>
      <c r="O210" s="12"/>
      <c r="P210" s="12"/>
      <c r="Q210" s="12"/>
    </row>
    <row r="211" spans="2:17" ht="12.75">
      <c r="B211" s="12"/>
      <c r="C211" s="12"/>
      <c r="D211" s="12"/>
      <c r="E211" s="12"/>
      <c r="F211" s="12"/>
      <c r="G211" s="12"/>
      <c r="H211" s="12"/>
      <c r="I211" s="12"/>
      <c r="J211" s="12"/>
      <c r="K211" s="12"/>
      <c r="L211" s="12"/>
      <c r="M211" s="12"/>
      <c r="N211" s="12"/>
      <c r="O211" s="12"/>
      <c r="P211" s="12"/>
      <c r="Q211" s="12"/>
    </row>
    <row r="212" spans="2:17" ht="12.75">
      <c r="B212" s="12"/>
      <c r="C212" s="12"/>
      <c r="D212" s="12"/>
      <c r="E212" s="12"/>
      <c r="F212" s="12"/>
      <c r="G212" s="12"/>
      <c r="H212" s="12"/>
      <c r="I212" s="12"/>
      <c r="J212" s="12"/>
      <c r="K212" s="12"/>
      <c r="L212" s="12"/>
      <c r="M212" s="12"/>
      <c r="N212" s="12"/>
      <c r="O212" s="12"/>
      <c r="P212" s="12"/>
      <c r="Q212" s="12"/>
    </row>
    <row r="213" spans="2:17" ht="12.75">
      <c r="B213" s="12"/>
      <c r="C213" s="12"/>
      <c r="D213" s="12"/>
      <c r="E213" s="12"/>
      <c r="F213" s="12"/>
      <c r="G213" s="12"/>
      <c r="H213" s="12"/>
      <c r="I213" s="12"/>
      <c r="J213" s="12"/>
      <c r="K213" s="12"/>
      <c r="L213" s="12"/>
      <c r="M213" s="12"/>
      <c r="N213" s="12"/>
      <c r="O213" s="12"/>
      <c r="P213" s="12"/>
      <c r="Q213" s="12"/>
    </row>
    <row r="214" spans="2:17" ht="12.75">
      <c r="B214" s="12"/>
      <c r="C214" s="12"/>
      <c r="D214" s="12"/>
      <c r="E214" s="12"/>
      <c r="F214" s="12"/>
      <c r="G214" s="12"/>
      <c r="H214" s="12"/>
      <c r="I214" s="12"/>
      <c r="J214" s="12"/>
      <c r="K214" s="12"/>
      <c r="L214" s="12"/>
      <c r="M214" s="12"/>
      <c r="N214" s="12"/>
      <c r="O214" s="12"/>
      <c r="P214" s="12"/>
      <c r="Q214" s="12"/>
    </row>
    <row r="215" spans="2:17" ht="12.75">
      <c r="B215" s="12"/>
      <c r="C215" s="12"/>
      <c r="D215" s="12"/>
      <c r="E215" s="12"/>
      <c r="F215" s="12"/>
      <c r="G215" s="12"/>
      <c r="H215" s="12"/>
      <c r="I215" s="12"/>
      <c r="J215" s="12"/>
      <c r="K215" s="12"/>
      <c r="L215" s="12"/>
      <c r="M215" s="12"/>
      <c r="N215" s="12"/>
      <c r="O215" s="12"/>
      <c r="P215" s="12"/>
      <c r="Q215" s="12"/>
    </row>
    <row r="216" spans="2:17" ht="12.75">
      <c r="B216" s="12"/>
      <c r="C216" s="12"/>
      <c r="D216" s="12"/>
      <c r="E216" s="12"/>
      <c r="F216" s="12"/>
      <c r="G216" s="12"/>
      <c r="H216" s="12"/>
      <c r="I216" s="12"/>
      <c r="J216" s="12"/>
      <c r="K216" s="12"/>
      <c r="L216" s="12"/>
      <c r="M216" s="12"/>
      <c r="N216" s="12"/>
      <c r="O216" s="12"/>
      <c r="P216" s="12"/>
      <c r="Q216" s="12"/>
    </row>
    <row r="217" spans="2:17" ht="12.75">
      <c r="B217" s="12"/>
      <c r="C217" s="12"/>
      <c r="D217" s="12"/>
      <c r="E217" s="12"/>
      <c r="F217" s="12"/>
      <c r="G217" s="12"/>
      <c r="H217" s="12"/>
      <c r="I217" s="12"/>
      <c r="J217" s="12"/>
      <c r="K217" s="12"/>
      <c r="L217" s="12"/>
      <c r="M217" s="12"/>
      <c r="N217" s="12"/>
      <c r="O217" s="12"/>
      <c r="P217" s="12"/>
      <c r="Q217" s="12"/>
    </row>
    <row r="218" spans="2:17" ht="12.75">
      <c r="B218" s="12"/>
      <c r="C218" s="12"/>
      <c r="D218" s="12"/>
      <c r="E218" s="12"/>
      <c r="F218" s="12"/>
      <c r="G218" s="12"/>
      <c r="H218" s="12"/>
      <c r="I218" s="12"/>
      <c r="J218" s="12"/>
      <c r="K218" s="12"/>
      <c r="L218" s="12"/>
      <c r="M218" s="12"/>
      <c r="N218" s="12"/>
      <c r="O218" s="12"/>
      <c r="P218" s="12"/>
      <c r="Q218" s="12"/>
    </row>
    <row r="219" spans="2:17" ht="12.75">
      <c r="B219" s="12"/>
      <c r="C219" s="12"/>
      <c r="D219" s="12"/>
      <c r="E219" s="12"/>
      <c r="F219" s="12"/>
      <c r="G219" s="12"/>
      <c r="H219" s="12"/>
      <c r="I219" s="12"/>
      <c r="J219" s="12"/>
      <c r="K219" s="12"/>
      <c r="L219" s="12"/>
      <c r="M219" s="12"/>
      <c r="N219" s="12"/>
      <c r="O219" s="12"/>
      <c r="P219" s="12"/>
      <c r="Q219" s="12"/>
    </row>
    <row r="220" spans="16:17" ht="12.75">
      <c r="P220" s="12"/>
      <c r="Q220" s="12"/>
    </row>
    <row r="221" spans="16:17" ht="12.75">
      <c r="P221" s="12"/>
      <c r="Q221" s="12"/>
    </row>
    <row r="222" spans="16:17" ht="12.75">
      <c r="P222" s="12"/>
      <c r="Q222" s="12"/>
    </row>
    <row r="223" spans="16:17" ht="12.75">
      <c r="P223" s="12"/>
      <c r="Q223" s="12"/>
    </row>
    <row r="224" spans="16:17" ht="12.75">
      <c r="P224" s="12"/>
      <c r="Q224" s="12"/>
    </row>
    <row r="225" spans="16:17" ht="12.75">
      <c r="P225" s="12"/>
      <c r="Q225" s="12"/>
    </row>
    <row r="226" spans="16:17" ht="12.75">
      <c r="P226" s="12"/>
      <c r="Q226" s="12"/>
    </row>
    <row r="227" spans="16:17" ht="12.75">
      <c r="P227" s="12"/>
      <c r="Q227" s="12"/>
    </row>
    <row r="228" spans="16:17" ht="12.75">
      <c r="P228" s="12"/>
      <c r="Q228" s="12"/>
    </row>
    <row r="229" spans="16:17" ht="12.75">
      <c r="P229" s="12"/>
      <c r="Q229" s="12"/>
    </row>
    <row r="230" spans="16:17" ht="12.75">
      <c r="P230" s="12"/>
      <c r="Q230" s="12"/>
    </row>
    <row r="231" spans="16:17" ht="12.75">
      <c r="P231" s="12"/>
      <c r="Q231" s="12"/>
    </row>
  </sheetData>
  <mergeCells count="6">
    <mergeCell ref="A3:O3"/>
    <mergeCell ref="E5:F5"/>
    <mergeCell ref="G5:H5"/>
    <mergeCell ref="I5:J5"/>
    <mergeCell ref="K5:M5"/>
    <mergeCell ref="N5:O5"/>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U237"/>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3" sqref="A3:Q18"/>
    </sheetView>
  </sheetViews>
  <sheetFormatPr defaultColWidth="11.421875" defaultRowHeight="12.75"/>
  <cols>
    <col min="1" max="3" width="8.28125" style="1" customWidth="1"/>
    <col min="4" max="4" width="7.7109375" style="1" customWidth="1"/>
    <col min="5" max="5" width="8.28125" style="1" customWidth="1"/>
    <col min="6" max="7" width="7.7109375" style="1" customWidth="1"/>
    <col min="8" max="8" width="8.28125" style="1" customWidth="1"/>
    <col min="9" max="9" width="7.7109375" style="1" customWidth="1"/>
    <col min="10" max="10" width="8.28125" style="1" customWidth="1"/>
    <col min="11" max="12" width="7.7109375" style="1" customWidth="1"/>
    <col min="13" max="13" width="8.28125" style="1" customWidth="1"/>
    <col min="14" max="14" width="7.7109375" style="1" customWidth="1"/>
    <col min="15" max="15" width="8.28125" style="1" customWidth="1"/>
    <col min="16" max="17" width="7.7109375" style="1" customWidth="1"/>
    <col min="18" max="19" width="9.7109375" style="1" customWidth="1"/>
    <col min="20" max="16384" width="11.421875" style="1" customWidth="1"/>
  </cols>
  <sheetData>
    <row r="1" spans="2:17" ht="12.75">
      <c r="B1" s="2"/>
      <c r="C1" s="2"/>
      <c r="D1" s="2"/>
      <c r="E1" s="2"/>
      <c r="F1" s="2"/>
      <c r="G1" s="2"/>
      <c r="H1" s="2"/>
      <c r="I1" s="2"/>
      <c r="J1" s="2"/>
      <c r="K1" s="2"/>
      <c r="L1" s="2"/>
      <c r="M1" s="2"/>
      <c r="N1" s="2"/>
      <c r="O1" s="2"/>
      <c r="P1" s="2"/>
      <c r="Q1" s="2"/>
    </row>
    <row r="2" ht="13.5" thickBot="1"/>
    <row r="3" spans="1:17" ht="19.5" customHeight="1" thickTop="1">
      <c r="A3" s="628" t="s">
        <v>189</v>
      </c>
      <c r="B3" s="629"/>
      <c r="C3" s="629"/>
      <c r="D3" s="629"/>
      <c r="E3" s="629"/>
      <c r="F3" s="629"/>
      <c r="G3" s="629"/>
      <c r="H3" s="629"/>
      <c r="I3" s="629"/>
      <c r="J3" s="629"/>
      <c r="K3" s="629"/>
      <c r="L3" s="629"/>
      <c r="M3" s="629"/>
      <c r="N3" s="629"/>
      <c r="O3" s="629"/>
      <c r="P3" s="629"/>
      <c r="Q3" s="630"/>
    </row>
    <row r="4" spans="1:17" ht="19.5" customHeight="1" thickBot="1">
      <c r="A4" s="3"/>
      <c r="B4" s="4"/>
      <c r="C4" s="4"/>
      <c r="D4" s="4"/>
      <c r="E4" s="5"/>
      <c r="F4" s="5"/>
      <c r="G4" s="5"/>
      <c r="H4" s="277"/>
      <c r="I4" s="277"/>
      <c r="J4" s="277"/>
      <c r="K4" s="277"/>
      <c r="L4" s="277"/>
      <c r="M4" s="5"/>
      <c r="N4" s="5"/>
      <c r="O4" s="5"/>
      <c r="P4" s="5"/>
      <c r="Q4" s="186"/>
    </row>
    <row r="5" spans="1:17" ht="19.5" customHeight="1" thickBot="1">
      <c r="A5" s="3"/>
      <c r="B5" s="619" t="s">
        <v>285</v>
      </c>
      <c r="C5" s="621"/>
      <c r="D5" s="621"/>
      <c r="E5" s="621"/>
      <c r="F5" s="621"/>
      <c r="G5" s="621"/>
      <c r="H5" s="622" t="s">
        <v>286</v>
      </c>
      <c r="I5" s="623"/>
      <c r="J5" s="623"/>
      <c r="K5" s="623"/>
      <c r="L5" s="624"/>
      <c r="M5" s="619" t="s">
        <v>287</v>
      </c>
      <c r="N5" s="619"/>
      <c r="O5" s="619"/>
      <c r="P5" s="619"/>
      <c r="Q5" s="609"/>
    </row>
    <row r="6" spans="1:21" ht="69.75" customHeight="1">
      <c r="A6" s="18" t="s">
        <v>356</v>
      </c>
      <c r="B6" s="14" t="s">
        <v>116</v>
      </c>
      <c r="C6" s="14" t="s">
        <v>283</v>
      </c>
      <c r="D6" s="31" t="s">
        <v>208</v>
      </c>
      <c r="E6" s="14" t="s">
        <v>284</v>
      </c>
      <c r="F6" s="31" t="s">
        <v>279</v>
      </c>
      <c r="G6" s="31" t="s">
        <v>280</v>
      </c>
      <c r="H6" s="14" t="s">
        <v>283</v>
      </c>
      <c r="I6" s="31" t="s">
        <v>208</v>
      </c>
      <c r="J6" s="14" t="s">
        <v>284</v>
      </c>
      <c r="K6" s="31" t="s">
        <v>279</v>
      </c>
      <c r="L6" s="69" t="s">
        <v>280</v>
      </c>
      <c r="M6" s="48" t="s">
        <v>283</v>
      </c>
      <c r="N6" s="173" t="s">
        <v>208</v>
      </c>
      <c r="O6" s="14" t="s">
        <v>284</v>
      </c>
      <c r="P6" s="31" t="s">
        <v>279</v>
      </c>
      <c r="Q6" s="33" t="s">
        <v>280</v>
      </c>
      <c r="T6" s="58" t="s">
        <v>281</v>
      </c>
      <c r="U6" s="58" t="s">
        <v>282</v>
      </c>
    </row>
    <row r="7" spans="1:21" ht="19.5" customHeight="1">
      <c r="A7" s="9">
        <v>2005</v>
      </c>
      <c r="B7" s="202">
        <f>'CN3'!K6</f>
        <v>1111.8617221790003</v>
      </c>
      <c r="C7" s="301">
        <f aca="true" t="shared" si="0" ref="C7:C12">B7-E7</f>
        <v>952.4937221790003</v>
      </c>
      <c r="D7" s="17">
        <f>'CN13'!K7</f>
        <v>170.79360106753734</v>
      </c>
      <c r="E7" s="23">
        <f aca="true" t="shared" si="1" ref="E7:E14">F7+G7</f>
        <v>159.368</v>
      </c>
      <c r="F7" s="17">
        <f aca="true" t="shared" si="2" ref="F7:F12">T7-U7</f>
        <v>125.92500000000001</v>
      </c>
      <c r="G7" s="17">
        <f>'CN15'!E8</f>
        <v>33.443</v>
      </c>
      <c r="H7" s="278">
        <f aca="true" t="shared" si="3" ref="H7:H12">C7/$B7</f>
        <v>0.8566656295283964</v>
      </c>
      <c r="I7" s="22">
        <f aca="true" t="shared" si="4" ref="I7:I12">D7/B7</f>
        <v>0.1536104694141463</v>
      </c>
      <c r="J7" s="24">
        <f aca="true" t="shared" si="5" ref="J7:J12">E7/$B7</f>
        <v>0.14333437047160358</v>
      </c>
      <c r="K7" s="22">
        <f aca="true" t="shared" si="6" ref="K7:L12">F7/$B7</f>
        <v>0.11325598992041491</v>
      </c>
      <c r="L7" s="62">
        <f t="shared" si="6"/>
        <v>0.030078380551188683</v>
      </c>
      <c r="M7" s="280">
        <f>C7/'CN3'!$B6</f>
        <v>0.6322631733507781</v>
      </c>
      <c r="N7" s="189">
        <f>D7/'CN3'!B6</f>
        <v>0.11337240517651863</v>
      </c>
      <c r="O7" s="281">
        <f>E7/'CN3'!$B6</f>
        <v>0.10578811709126487</v>
      </c>
      <c r="P7" s="189">
        <f>F7/'CN3'!$B6</f>
        <v>0.08358872951105323</v>
      </c>
      <c r="Q7" s="190">
        <f>G7/'CN3'!$B6</f>
        <v>0.022199387580211654</v>
      </c>
      <c r="R7" s="27"/>
      <c r="S7" s="8"/>
      <c r="T7" s="17">
        <v>167.567</v>
      </c>
      <c r="U7" s="17">
        <f>'CN12'!Q7+'CN13'!C7</f>
        <v>41.641999999999996</v>
      </c>
    </row>
    <row r="8" spans="1:21" ht="19.5" customHeight="1">
      <c r="A8" s="9">
        <f>A7+1</f>
        <v>2006</v>
      </c>
      <c r="B8" s="202">
        <f>'CN3'!K7</f>
        <v>1160.9604365500002</v>
      </c>
      <c r="C8" s="302">
        <f t="shared" si="0"/>
        <v>999.7310365500001</v>
      </c>
      <c r="D8" s="17">
        <f>'CN13'!K8</f>
        <v>182.169</v>
      </c>
      <c r="E8" s="23">
        <f t="shared" si="1"/>
        <v>161.22940000000006</v>
      </c>
      <c r="F8" s="17">
        <f t="shared" si="2"/>
        <v>132.79189000000002</v>
      </c>
      <c r="G8" s="17">
        <f>'CN15'!E9</f>
        <v>28.437510000000024</v>
      </c>
      <c r="H8" s="279">
        <f t="shared" si="3"/>
        <v>0.8611241219561954</v>
      </c>
      <c r="I8" s="22">
        <f t="shared" si="4"/>
        <v>0.15691232385260906</v>
      </c>
      <c r="J8" s="24">
        <f t="shared" si="5"/>
        <v>0.13887587804380466</v>
      </c>
      <c r="K8" s="22">
        <f t="shared" si="6"/>
        <v>0.11438106400474307</v>
      </c>
      <c r="L8" s="62">
        <f t="shared" si="6"/>
        <v>0.024494814039061598</v>
      </c>
      <c r="M8" s="273">
        <f>C8/'CN3'!$B7</f>
        <v>0.6330691563046525</v>
      </c>
      <c r="N8" s="22">
        <f>D8/'CN3'!B7</f>
        <v>0.1153566018444746</v>
      </c>
      <c r="O8" s="24">
        <f>E8/'CN3'!$B7</f>
        <v>0.10209682054259253</v>
      </c>
      <c r="P8" s="22">
        <f>F8/'CN3'!$B7</f>
        <v>0.0840890666518742</v>
      </c>
      <c r="Q8" s="47">
        <f>G8/'CN3'!$B7</f>
        <v>0.01800775389071833</v>
      </c>
      <c r="R8" s="27"/>
      <c r="S8" s="8"/>
      <c r="T8" s="17">
        <v>177.56889</v>
      </c>
      <c r="U8" s="17">
        <f>'CN12'!Q8+'CN13'!C8</f>
        <v>44.777</v>
      </c>
    </row>
    <row r="9" spans="1:21" ht="19.5" customHeight="1">
      <c r="A9" s="9">
        <f>A8+1</f>
        <v>2007</v>
      </c>
      <c r="B9" s="202">
        <f>'CN3'!K8</f>
        <v>1231.988553007</v>
      </c>
      <c r="C9" s="302">
        <f t="shared" si="0"/>
        <v>1046.363553007</v>
      </c>
      <c r="D9" s="17">
        <f>'CN13'!K9</f>
        <v>196.11285775340255</v>
      </c>
      <c r="E9" s="23">
        <f t="shared" si="1"/>
        <v>185.625</v>
      </c>
      <c r="F9" s="17">
        <f t="shared" si="2"/>
        <v>145.077</v>
      </c>
      <c r="G9" s="17">
        <f>'CN15'!E10</f>
        <v>40.547999999999995</v>
      </c>
      <c r="H9" s="279">
        <f t="shared" si="3"/>
        <v>0.8493289571993732</v>
      </c>
      <c r="I9" s="22">
        <f t="shared" si="4"/>
        <v>0.15918399345086143</v>
      </c>
      <c r="J9" s="24">
        <f t="shared" si="5"/>
        <v>0.15067104280062682</v>
      </c>
      <c r="K9" s="22">
        <f t="shared" si="6"/>
        <v>0.11775839933406888</v>
      </c>
      <c r="L9" s="62">
        <f t="shared" si="6"/>
        <v>0.03291264346655793</v>
      </c>
      <c r="M9" s="273">
        <f>C9/'CN3'!$B8</f>
        <v>0.6301299525742042</v>
      </c>
      <c r="N9" s="22">
        <f>D9/'CN3'!B8</f>
        <v>0.11810100361410093</v>
      </c>
      <c r="O9" s="24">
        <f>E9/'CN3'!$B8</f>
        <v>0.11178511723812322</v>
      </c>
      <c r="P9" s="22">
        <f>F9/'CN3'!$B8</f>
        <v>0.08736673106292364</v>
      </c>
      <c r="Q9" s="47">
        <f>G9/'CN3'!$B8</f>
        <v>0.024418386175199567</v>
      </c>
      <c r="R9" s="27"/>
      <c r="S9" s="8"/>
      <c r="T9" s="17">
        <v>192.339</v>
      </c>
      <c r="U9" s="17">
        <f>'CN12'!Q9+'CN13'!C9</f>
        <v>47.262000000000015</v>
      </c>
    </row>
    <row r="10" spans="1:21" ht="19.5" customHeight="1">
      <c r="A10" s="9">
        <v>2008</v>
      </c>
      <c r="B10" s="202">
        <f>'CN3'!K9</f>
        <v>1254.672057746</v>
      </c>
      <c r="C10" s="302">
        <f t="shared" si="0"/>
        <v>1075.337057746</v>
      </c>
      <c r="D10" s="17">
        <f>'CN13'!K10</f>
        <v>206.03695493231595</v>
      </c>
      <c r="E10" s="23">
        <f t="shared" si="1"/>
        <v>179.335</v>
      </c>
      <c r="F10" s="17">
        <f t="shared" si="2"/>
        <v>145.488</v>
      </c>
      <c r="G10" s="17">
        <f>'CN15'!E11</f>
        <v>33.847</v>
      </c>
      <c r="H10" s="279">
        <f t="shared" si="3"/>
        <v>0.8570662358400069</v>
      </c>
      <c r="I10" s="22">
        <f t="shared" si="4"/>
        <v>0.16421578344739607</v>
      </c>
      <c r="J10" s="24">
        <f t="shared" si="5"/>
        <v>0.1429337641599931</v>
      </c>
      <c r="K10" s="22">
        <f t="shared" si="6"/>
        <v>0.11595699378319388</v>
      </c>
      <c r="L10" s="62">
        <f t="shared" si="6"/>
        <v>0.02697677037679921</v>
      </c>
      <c r="M10" s="273">
        <f>C10/'CN3'!$B9</f>
        <v>0.6345462986542983</v>
      </c>
      <c r="N10" s="22">
        <f>D10/'CN3'!B9</f>
        <v>0.12158047209155608</v>
      </c>
      <c r="O10" s="24">
        <f>E10/'CN3'!$B9</f>
        <v>0.10582389925973133</v>
      </c>
      <c r="P10" s="22">
        <f>F10/'CN3'!$B9</f>
        <v>0.08585110243677917</v>
      </c>
      <c r="Q10" s="47">
        <f>G10/'CN3'!$B9</f>
        <v>0.019972796822952166</v>
      </c>
      <c r="R10" s="27"/>
      <c r="S10" s="8"/>
      <c r="T10" s="17">
        <v>196.79</v>
      </c>
      <c r="U10" s="17">
        <f>'CN12'!Q10+'CN13'!C10</f>
        <v>51.30200000000001</v>
      </c>
    </row>
    <row r="11" spans="1:21" ht="19.5" customHeight="1">
      <c r="A11" s="9">
        <v>2009</v>
      </c>
      <c r="B11" s="202">
        <f>'CN3'!K10</f>
        <v>1263.7179999999998</v>
      </c>
      <c r="C11" s="302">
        <f t="shared" si="0"/>
        <v>1081.48235</v>
      </c>
      <c r="D11" s="17">
        <f>'CN13'!K11</f>
        <v>203.44956124582708</v>
      </c>
      <c r="E11" s="23">
        <f t="shared" si="1"/>
        <v>182.23564999999994</v>
      </c>
      <c r="F11" s="17">
        <f t="shared" si="2"/>
        <v>158.15765</v>
      </c>
      <c r="G11" s="17">
        <f>'CN15'!E12</f>
        <v>24.077999999999946</v>
      </c>
      <c r="H11" s="279">
        <f t="shared" si="3"/>
        <v>0.8557940537366724</v>
      </c>
      <c r="I11" s="22">
        <f t="shared" si="4"/>
        <v>0.16099284907378633</v>
      </c>
      <c r="J11" s="24">
        <f t="shared" si="5"/>
        <v>0.1442059462633277</v>
      </c>
      <c r="K11" s="22">
        <f t="shared" si="6"/>
        <v>0.12515264481474506</v>
      </c>
      <c r="L11" s="62">
        <f t="shared" si="6"/>
        <v>0.019053301448582634</v>
      </c>
      <c r="M11" s="273">
        <f>C11/'CN3'!$B10</f>
        <v>0.6574117008427044</v>
      </c>
      <c r="N11" s="22">
        <f>D11/'CN3'!B10</f>
        <v>0.12367295878136257</v>
      </c>
      <c r="O11" s="24">
        <f>E11/'CN3'!$B10</f>
        <v>0.11077744229545285</v>
      </c>
      <c r="P11" s="22">
        <f>F11/'CN3'!$B10</f>
        <v>0.09614090298171314</v>
      </c>
      <c r="Q11" s="47">
        <f>G11/'CN3'!$B10</f>
        <v>0.014636539313739701</v>
      </c>
      <c r="R11" s="8"/>
      <c r="S11" s="8"/>
      <c r="T11" s="17">
        <v>209.18365</v>
      </c>
      <c r="U11" s="17">
        <f>'CN12'!Q11+'CN13'!C11</f>
        <v>51.02600000000001</v>
      </c>
    </row>
    <row r="12" spans="1:21" ht="19.5" customHeight="1" thickBot="1">
      <c r="A12" s="10">
        <v>2010</v>
      </c>
      <c r="B12" s="192">
        <f>'CN3'!K11</f>
        <v>1288.0330140740707</v>
      </c>
      <c r="C12" s="303">
        <f t="shared" si="0"/>
        <v>1102.386308008862</v>
      </c>
      <c r="D12" s="185">
        <f>'CN13'!K12</f>
        <v>210.16339676693934</v>
      </c>
      <c r="E12" s="230">
        <f t="shared" si="1"/>
        <v>185.64670606520878</v>
      </c>
      <c r="F12" s="185">
        <f t="shared" si="2"/>
        <v>161.47896064999998</v>
      </c>
      <c r="G12" s="185">
        <f>'CN15'!E13</f>
        <v>24.167745415208813</v>
      </c>
      <c r="H12" s="274">
        <f t="shared" si="3"/>
        <v>0.8558680530415871</v>
      </c>
      <c r="I12" s="42">
        <f t="shared" si="4"/>
        <v>0.1631661568224784</v>
      </c>
      <c r="J12" s="43">
        <f t="shared" si="5"/>
        <v>0.144131946958413</v>
      </c>
      <c r="K12" s="42">
        <f t="shared" si="6"/>
        <v>0.1253686504037961</v>
      </c>
      <c r="L12" s="122">
        <f t="shared" si="6"/>
        <v>0.018763296554616886</v>
      </c>
      <c r="M12" s="43">
        <f>C12/'CN3'!$B11</f>
        <v>0.6563357521006495</v>
      </c>
      <c r="N12" s="42">
        <f>D12/'CN3'!B11</f>
        <v>0.12512650971708866</v>
      </c>
      <c r="O12" s="43">
        <f>E12/'CN3'!$B11</f>
        <v>0.11052982930312076</v>
      </c>
      <c r="P12" s="26">
        <f>F12/'CN3'!$B11</f>
        <v>0.09614090298171314</v>
      </c>
      <c r="Q12" s="35">
        <f>G12/'CN3'!$B11</f>
        <v>0.014388926321407638</v>
      </c>
      <c r="R12" s="8"/>
      <c r="S12" s="8"/>
      <c r="T12" s="185">
        <f aca="true" t="shared" si="7" ref="T12:U14">T11*(1+T17)</f>
        <v>213.57650664999997</v>
      </c>
      <c r="U12" s="185">
        <f t="shared" si="7"/>
        <v>52.09754600000001</v>
      </c>
    </row>
    <row r="13" spans="1:21" ht="19.5" customHeight="1" thickTop="1">
      <c r="A13" s="396">
        <v>2011</v>
      </c>
      <c r="B13" s="400">
        <f>'CN3'!K12</f>
        <v>1319.1868878052335</v>
      </c>
      <c r="C13" s="461">
        <f>B13-E13</f>
        <v>1127.8627143360281</v>
      </c>
      <c r="D13" s="398">
        <f>'CN13'!K13</f>
        <v>219.2004228279177</v>
      </c>
      <c r="E13" s="397">
        <f t="shared" si="1"/>
        <v>191.32417346920536</v>
      </c>
      <c r="F13" s="398">
        <f>T13-U13</f>
        <v>166.32332946949995</v>
      </c>
      <c r="G13" s="398">
        <f>'CN15'!E14</f>
        <v>25.000843999705406</v>
      </c>
      <c r="H13" s="462">
        <f>C13/$B13</f>
        <v>0.8549681055521129</v>
      </c>
      <c r="I13" s="399">
        <f>D13/B13</f>
        <v>0.1661632819839555</v>
      </c>
      <c r="J13" s="424">
        <f aca="true" t="shared" si="8" ref="J13:L14">E13/$B13</f>
        <v>0.14503189444788714</v>
      </c>
      <c r="K13" s="399">
        <f t="shared" si="8"/>
        <v>0.1260801869750362</v>
      </c>
      <c r="L13" s="463">
        <f t="shared" si="8"/>
        <v>0.01895170747285093</v>
      </c>
      <c r="M13" s="424">
        <f>C13/'CN3'!$B12</f>
        <v>0.651945461538852</v>
      </c>
      <c r="N13" s="399">
        <f>D13/'CN3'!B12</f>
        <v>0.12670577634458588</v>
      </c>
      <c r="O13" s="424">
        <f>E13/'CN3'!$B12</f>
        <v>0.11059229548992641</v>
      </c>
      <c r="P13" s="464">
        <f>F13/'CN3'!$B12</f>
        <v>0.09614090298171311</v>
      </c>
      <c r="Q13" s="465">
        <f>G13/'CN3'!$B12</f>
        <v>0.014451392508213288</v>
      </c>
      <c r="R13" s="8"/>
      <c r="S13" s="8"/>
      <c r="T13" s="154">
        <f t="shared" si="7"/>
        <v>219.98380184949997</v>
      </c>
      <c r="U13" s="154">
        <f t="shared" si="7"/>
        <v>53.66047238000001</v>
      </c>
    </row>
    <row r="14" spans="1:21" ht="19.5" customHeight="1" thickBot="1">
      <c r="A14" s="10">
        <v>2012</v>
      </c>
      <c r="B14" s="192">
        <f>'CN3'!K13</f>
        <v>1358.7624944393906</v>
      </c>
      <c r="C14" s="303">
        <f>B14-E14</f>
        <v>1161.698595766109</v>
      </c>
      <c r="D14" s="185">
        <f>'CN13'!K14</f>
        <v>225.77643551275523</v>
      </c>
      <c r="E14" s="230">
        <f t="shared" si="1"/>
        <v>197.06389867328153</v>
      </c>
      <c r="F14" s="185">
        <f>T14-U14</f>
        <v>171.31302935358497</v>
      </c>
      <c r="G14" s="185">
        <f>'CN15'!E15</f>
        <v>25.75086931969657</v>
      </c>
      <c r="H14" s="274">
        <f>C14/$B14</f>
        <v>0.8549681055521129</v>
      </c>
      <c r="I14" s="42">
        <f>D14/B14</f>
        <v>0.1661632819839555</v>
      </c>
      <c r="J14" s="43">
        <f t="shared" si="8"/>
        <v>0.14503189444788714</v>
      </c>
      <c r="K14" s="42">
        <f t="shared" si="8"/>
        <v>0.1260801869750362</v>
      </c>
      <c r="L14" s="122">
        <f t="shared" si="8"/>
        <v>0.01895170747285093</v>
      </c>
      <c r="M14" s="43">
        <f>C14/'CN3'!$B13</f>
        <v>0.6519454615388521</v>
      </c>
      <c r="N14" s="42">
        <f>D14/'CN3'!B13</f>
        <v>0.12670577634458588</v>
      </c>
      <c r="O14" s="43">
        <f>E14/'CN3'!$B13</f>
        <v>0.11059229548992641</v>
      </c>
      <c r="P14" s="26">
        <f>F14/'CN3'!$B13</f>
        <v>0.09614090298171313</v>
      </c>
      <c r="Q14" s="35">
        <f>G14/'CN3'!$B13</f>
        <v>0.01445139250821329</v>
      </c>
      <c r="R14" s="8"/>
      <c r="S14" s="8"/>
      <c r="T14" s="154">
        <f t="shared" si="7"/>
        <v>226.58331590498497</v>
      </c>
      <c r="U14" s="154">
        <f t="shared" si="7"/>
        <v>55.27028655140001</v>
      </c>
    </row>
    <row r="15" spans="2:19" ht="14.25" thickBot="1" thickTop="1">
      <c r="B15" s="12"/>
      <c r="C15" s="12"/>
      <c r="D15" s="12"/>
      <c r="E15" s="12"/>
      <c r="F15" s="12"/>
      <c r="G15" s="12"/>
      <c r="H15" s="12"/>
      <c r="I15" s="12"/>
      <c r="J15" s="12"/>
      <c r="K15" s="12"/>
      <c r="L15" s="12"/>
      <c r="M15" s="12"/>
      <c r="N15" s="12"/>
      <c r="O15" s="12"/>
      <c r="P15" s="12"/>
      <c r="Q15" s="12"/>
      <c r="R15" s="8"/>
      <c r="S15" s="8"/>
    </row>
    <row r="16" spans="1:19" ht="14.25" thickBot="1" thickTop="1">
      <c r="A16" s="412" t="s">
        <v>122</v>
      </c>
      <c r="B16" s="407"/>
      <c r="C16" s="407"/>
      <c r="D16" s="407"/>
      <c r="E16" s="407"/>
      <c r="F16" s="407"/>
      <c r="G16" s="408"/>
      <c r="H16" s="407"/>
      <c r="I16" s="407"/>
      <c r="J16" s="407"/>
      <c r="K16" s="407"/>
      <c r="L16" s="407"/>
      <c r="M16" s="407"/>
      <c r="N16" s="407"/>
      <c r="O16" s="407"/>
      <c r="P16" s="407"/>
      <c r="Q16" s="409"/>
      <c r="R16" s="8"/>
      <c r="S16" s="8"/>
    </row>
    <row r="17" spans="1:21" ht="14.25" thickBot="1" thickTop="1">
      <c r="A17" s="406" t="s">
        <v>28</v>
      </c>
      <c r="B17" s="405"/>
      <c r="C17" s="405"/>
      <c r="D17" s="405"/>
      <c r="E17" s="405"/>
      <c r="F17" s="405"/>
      <c r="G17" s="405"/>
      <c r="H17" s="405"/>
      <c r="I17" s="405"/>
      <c r="J17" s="405"/>
      <c r="K17" s="405"/>
      <c r="L17" s="405"/>
      <c r="M17" s="405"/>
      <c r="N17" s="405"/>
      <c r="O17" s="466"/>
      <c r="P17" s="405"/>
      <c r="Q17" s="426"/>
      <c r="R17" s="8"/>
      <c r="S17" s="8"/>
      <c r="T17" s="195">
        <f>'CN1'!$B18</f>
        <v>0.021</v>
      </c>
      <c r="U17" s="195">
        <f>'CN1'!$B18</f>
        <v>0.021</v>
      </c>
    </row>
    <row r="18" spans="1:21" ht="14.25" thickBot="1" thickTop="1">
      <c r="A18" s="404" t="s">
        <v>121</v>
      </c>
      <c r="B18" s="410"/>
      <c r="C18" s="410"/>
      <c r="D18" s="410"/>
      <c r="E18" s="410"/>
      <c r="F18" s="410"/>
      <c r="G18" s="410"/>
      <c r="H18" s="410"/>
      <c r="I18" s="410"/>
      <c r="J18" s="410"/>
      <c r="K18" s="410"/>
      <c r="L18" s="410"/>
      <c r="M18" s="410"/>
      <c r="N18" s="410"/>
      <c r="O18" s="410"/>
      <c r="P18" s="410"/>
      <c r="Q18" s="411"/>
      <c r="R18" s="8"/>
      <c r="S18" s="8"/>
      <c r="T18" s="195">
        <f>'CN1'!$B19</f>
        <v>0.03</v>
      </c>
      <c r="U18" s="195">
        <f>'CN1'!$B19</f>
        <v>0.03</v>
      </c>
    </row>
    <row r="19" spans="1:21" ht="14.25" thickBot="1" thickTop="1">
      <c r="A19" s="28"/>
      <c r="B19" s="12"/>
      <c r="C19" s="12"/>
      <c r="D19" s="12"/>
      <c r="E19" s="12"/>
      <c r="F19" s="12"/>
      <c r="G19" s="12"/>
      <c r="H19" s="12"/>
      <c r="I19" s="12"/>
      <c r="J19" s="12"/>
      <c r="K19" s="12"/>
      <c r="L19" s="12"/>
      <c r="M19" s="12"/>
      <c r="N19" s="12"/>
      <c r="O19" s="12"/>
      <c r="P19" s="12"/>
      <c r="Q19" s="12"/>
      <c r="R19" s="8"/>
      <c r="S19" s="8"/>
      <c r="T19" s="195">
        <f>'CN1'!$B20</f>
        <v>0.03</v>
      </c>
      <c r="U19" s="195">
        <f>'CN1'!$B20</f>
        <v>0.03</v>
      </c>
    </row>
    <row r="20" spans="1:19" ht="13.5" thickTop="1">
      <c r="A20" s="28"/>
      <c r="B20" s="13"/>
      <c r="C20" s="13"/>
      <c r="D20" s="13"/>
      <c r="E20" s="12"/>
      <c r="F20" s="12"/>
      <c r="G20" s="12"/>
      <c r="H20" s="12"/>
      <c r="I20" s="12"/>
      <c r="J20" s="12"/>
      <c r="K20" s="12"/>
      <c r="L20" s="12"/>
      <c r="M20" s="12"/>
      <c r="N20" s="12"/>
      <c r="O20" s="12"/>
      <c r="P20" s="12"/>
      <c r="Q20" s="12"/>
      <c r="R20" s="8"/>
      <c r="S20" s="8"/>
    </row>
    <row r="21" spans="1:19" ht="12.75">
      <c r="A21" s="28"/>
      <c r="B21" s="13"/>
      <c r="C21" s="13"/>
      <c r="D21" s="13"/>
      <c r="E21" s="12"/>
      <c r="F21" s="12"/>
      <c r="G21" s="12"/>
      <c r="H21" s="12"/>
      <c r="I21" s="12"/>
      <c r="J21" s="12"/>
      <c r="K21" s="12"/>
      <c r="L21" s="12"/>
      <c r="M21" s="12"/>
      <c r="N21" s="12"/>
      <c r="O21" s="12"/>
      <c r="P21" s="12"/>
      <c r="Q21" s="12"/>
      <c r="R21" s="8"/>
      <c r="S21" s="8"/>
    </row>
    <row r="22" spans="1:19" ht="12.75">
      <c r="A22" s="28"/>
      <c r="B22" s="12"/>
      <c r="C22" s="12"/>
      <c r="D22" s="12"/>
      <c r="E22" s="12"/>
      <c r="F22" s="12"/>
      <c r="G22" s="12"/>
      <c r="H22" s="12"/>
      <c r="I22" s="12"/>
      <c r="J22" s="12"/>
      <c r="K22" s="12"/>
      <c r="L22" s="12"/>
      <c r="M22" s="12"/>
      <c r="N22" s="12"/>
      <c r="O22" s="12"/>
      <c r="P22" s="12"/>
      <c r="Q22" s="12"/>
      <c r="R22" s="8"/>
      <c r="S22" s="8"/>
    </row>
    <row r="23" spans="1:19" ht="12.75">
      <c r="A23" s="28"/>
      <c r="B23" s="12"/>
      <c r="C23" s="12"/>
      <c r="D23" s="12"/>
      <c r="E23" s="12"/>
      <c r="F23" s="12"/>
      <c r="G23" s="12"/>
      <c r="H23" s="12"/>
      <c r="I23" s="12"/>
      <c r="J23" s="12"/>
      <c r="K23" s="12"/>
      <c r="L23" s="12"/>
      <c r="M23" s="12"/>
      <c r="N23" s="12"/>
      <c r="O23" s="12"/>
      <c r="P23" s="12"/>
      <c r="Q23" s="12"/>
      <c r="R23" s="8"/>
      <c r="S23" s="8"/>
    </row>
    <row r="24" spans="2:19" ht="12.75">
      <c r="B24" s="12"/>
      <c r="C24" s="12"/>
      <c r="D24" s="12"/>
      <c r="E24" s="12"/>
      <c r="F24" s="12"/>
      <c r="G24" s="12"/>
      <c r="H24" s="12"/>
      <c r="I24" s="12"/>
      <c r="J24" s="12"/>
      <c r="K24" s="12"/>
      <c r="L24" s="12"/>
      <c r="M24" s="12"/>
      <c r="N24" s="12"/>
      <c r="O24" s="12"/>
      <c r="P24" s="12"/>
      <c r="Q24" s="12"/>
      <c r="R24" s="8"/>
      <c r="S24" s="8"/>
    </row>
    <row r="25" spans="2:19" ht="12.75">
      <c r="B25" s="12"/>
      <c r="C25" s="12"/>
      <c r="D25" s="12"/>
      <c r="E25" s="12"/>
      <c r="F25" s="12"/>
      <c r="G25" s="12"/>
      <c r="H25" s="12"/>
      <c r="I25" s="12"/>
      <c r="J25" s="12"/>
      <c r="K25" s="12"/>
      <c r="L25" s="12"/>
      <c r="M25" s="12"/>
      <c r="N25" s="12"/>
      <c r="O25" s="12"/>
      <c r="P25" s="12"/>
      <c r="Q25" s="12"/>
      <c r="R25" s="8"/>
      <c r="S25" s="8"/>
    </row>
    <row r="26" spans="2:19" ht="12.75">
      <c r="B26" s="84"/>
      <c r="C26" s="12"/>
      <c r="D26" s="12"/>
      <c r="E26" s="12"/>
      <c r="F26" s="12"/>
      <c r="G26" s="12"/>
      <c r="H26" s="12"/>
      <c r="I26" s="12"/>
      <c r="J26" s="12"/>
      <c r="K26" s="12"/>
      <c r="L26" s="12"/>
      <c r="M26" s="12"/>
      <c r="N26" s="12"/>
      <c r="O26" s="12"/>
      <c r="P26" s="12"/>
      <c r="Q26" s="12"/>
      <c r="R26" s="8"/>
      <c r="S26" s="8"/>
    </row>
    <row r="27" spans="2:19" ht="12.75">
      <c r="B27" s="12"/>
      <c r="C27" s="12"/>
      <c r="D27" s="12"/>
      <c r="E27" s="12"/>
      <c r="F27" s="12"/>
      <c r="G27" s="12"/>
      <c r="H27" s="12"/>
      <c r="I27" s="12"/>
      <c r="J27" s="12"/>
      <c r="K27" s="12"/>
      <c r="L27" s="12"/>
      <c r="M27" s="12"/>
      <c r="N27" s="12"/>
      <c r="O27" s="12"/>
      <c r="P27" s="12"/>
      <c r="Q27" s="12"/>
      <c r="R27" s="8"/>
      <c r="S27" s="8"/>
    </row>
    <row r="28" spans="2:19" ht="12.75">
      <c r="B28" s="12"/>
      <c r="C28" s="12"/>
      <c r="D28" s="12"/>
      <c r="E28" s="12"/>
      <c r="F28" s="12"/>
      <c r="G28" s="12"/>
      <c r="H28" s="12"/>
      <c r="I28" s="12"/>
      <c r="J28" s="12"/>
      <c r="K28" s="12"/>
      <c r="L28" s="12"/>
      <c r="M28" s="12"/>
      <c r="N28" s="12"/>
      <c r="O28" s="12"/>
      <c r="P28" s="12"/>
      <c r="Q28" s="12"/>
      <c r="R28" s="8"/>
      <c r="S28" s="8"/>
    </row>
    <row r="29" spans="2:19" ht="12.75">
      <c r="B29" s="12"/>
      <c r="C29" s="12"/>
      <c r="D29" s="12"/>
      <c r="E29" s="12"/>
      <c r="F29" s="12"/>
      <c r="G29" s="12"/>
      <c r="H29" s="12"/>
      <c r="I29" s="12"/>
      <c r="J29" s="12"/>
      <c r="K29" s="12"/>
      <c r="L29" s="12"/>
      <c r="M29" s="12"/>
      <c r="N29" s="12"/>
      <c r="O29" s="12"/>
      <c r="P29" s="12"/>
      <c r="Q29" s="12"/>
      <c r="R29" s="8"/>
      <c r="S29" s="8"/>
    </row>
    <row r="30" spans="2:19" ht="12.75">
      <c r="B30" s="12"/>
      <c r="C30" s="12"/>
      <c r="D30" s="12"/>
      <c r="E30" s="12"/>
      <c r="F30" s="12"/>
      <c r="G30" s="12"/>
      <c r="H30" s="12"/>
      <c r="I30" s="12"/>
      <c r="J30" s="12"/>
      <c r="K30" s="12"/>
      <c r="L30" s="12"/>
      <c r="M30" s="12"/>
      <c r="N30" s="12"/>
      <c r="O30" s="12"/>
      <c r="P30" s="12"/>
      <c r="Q30" s="12"/>
      <c r="R30" s="8"/>
      <c r="S30" s="8"/>
    </row>
    <row r="31" spans="2:19" ht="12.75">
      <c r="B31" s="12"/>
      <c r="C31" s="12"/>
      <c r="D31" s="12"/>
      <c r="E31" s="12"/>
      <c r="F31" s="12"/>
      <c r="G31" s="12"/>
      <c r="H31" s="12"/>
      <c r="I31" s="12"/>
      <c r="J31" s="12"/>
      <c r="K31" s="12"/>
      <c r="L31" s="12"/>
      <c r="M31" s="12"/>
      <c r="N31" s="12"/>
      <c r="O31" s="12"/>
      <c r="P31" s="12"/>
      <c r="Q31" s="12"/>
      <c r="R31" s="8"/>
      <c r="S31" s="8"/>
    </row>
    <row r="32" spans="2:19" ht="12.75">
      <c r="B32" s="12"/>
      <c r="C32" s="12"/>
      <c r="D32" s="12"/>
      <c r="E32" s="12"/>
      <c r="F32" s="12"/>
      <c r="G32" s="12"/>
      <c r="H32" s="12"/>
      <c r="I32" s="12"/>
      <c r="J32" s="12"/>
      <c r="K32" s="12"/>
      <c r="L32" s="12"/>
      <c r="M32" s="12"/>
      <c r="N32" s="12"/>
      <c r="O32" s="12"/>
      <c r="P32" s="12"/>
      <c r="Q32" s="12"/>
      <c r="R32" s="12"/>
      <c r="S32" s="12"/>
    </row>
    <row r="33" spans="2:19" ht="12.75">
      <c r="B33" s="12"/>
      <c r="C33" s="12"/>
      <c r="D33" s="12"/>
      <c r="E33" s="12"/>
      <c r="F33" s="12"/>
      <c r="G33" s="12"/>
      <c r="H33" s="12"/>
      <c r="I33" s="12"/>
      <c r="J33" s="12"/>
      <c r="K33" s="12"/>
      <c r="L33" s="12"/>
      <c r="M33" s="12"/>
      <c r="N33" s="12"/>
      <c r="O33" s="12"/>
      <c r="P33" s="12"/>
      <c r="Q33" s="12"/>
      <c r="R33" s="12"/>
      <c r="S33" s="12"/>
    </row>
    <row r="34" spans="2:19" ht="12.75">
      <c r="B34" s="12"/>
      <c r="C34" s="12"/>
      <c r="D34" s="12"/>
      <c r="E34" s="12"/>
      <c r="F34" s="12"/>
      <c r="G34" s="12"/>
      <c r="H34" s="12"/>
      <c r="I34" s="12"/>
      <c r="J34" s="12"/>
      <c r="K34" s="12"/>
      <c r="L34" s="12"/>
      <c r="M34" s="12"/>
      <c r="N34" s="12"/>
      <c r="O34" s="12"/>
      <c r="P34" s="12"/>
      <c r="Q34" s="12"/>
      <c r="R34" s="12"/>
      <c r="S34" s="12"/>
    </row>
    <row r="35" spans="2:19" ht="12.75">
      <c r="B35" s="12"/>
      <c r="C35" s="12"/>
      <c r="D35" s="12"/>
      <c r="E35" s="12"/>
      <c r="F35" s="12"/>
      <c r="G35" s="12"/>
      <c r="H35" s="12"/>
      <c r="I35" s="12"/>
      <c r="J35" s="12"/>
      <c r="K35" s="12"/>
      <c r="L35" s="12"/>
      <c r="M35" s="12"/>
      <c r="N35" s="12"/>
      <c r="O35" s="12"/>
      <c r="P35" s="12"/>
      <c r="Q35" s="12"/>
      <c r="R35" s="12"/>
      <c r="S35" s="12"/>
    </row>
    <row r="36" spans="2:19" ht="12.75">
      <c r="B36" s="12"/>
      <c r="C36" s="12"/>
      <c r="D36" s="12"/>
      <c r="E36" s="12"/>
      <c r="F36" s="12"/>
      <c r="G36" s="12"/>
      <c r="H36" s="12"/>
      <c r="I36" s="12"/>
      <c r="J36" s="12"/>
      <c r="K36" s="12"/>
      <c r="L36" s="12"/>
      <c r="M36" s="12"/>
      <c r="N36" s="12"/>
      <c r="O36" s="12"/>
      <c r="P36" s="12"/>
      <c r="Q36" s="12"/>
      <c r="R36" s="12"/>
      <c r="S36" s="12"/>
    </row>
    <row r="37" spans="2:19" ht="12.75">
      <c r="B37" s="12"/>
      <c r="C37" s="12"/>
      <c r="D37" s="12"/>
      <c r="E37" s="12"/>
      <c r="F37" s="12"/>
      <c r="G37" s="12"/>
      <c r="H37" s="12"/>
      <c r="I37" s="12"/>
      <c r="J37" s="12"/>
      <c r="K37" s="12"/>
      <c r="L37" s="12"/>
      <c r="M37" s="12"/>
      <c r="N37" s="12"/>
      <c r="O37" s="12"/>
      <c r="P37" s="12"/>
      <c r="Q37" s="12"/>
      <c r="R37" s="12"/>
      <c r="S37" s="12"/>
    </row>
    <row r="38" spans="2:19" ht="12.75">
      <c r="B38" s="12"/>
      <c r="C38" s="12"/>
      <c r="D38" s="12"/>
      <c r="E38" s="12"/>
      <c r="F38" s="12"/>
      <c r="G38" s="12"/>
      <c r="H38" s="12"/>
      <c r="I38" s="12"/>
      <c r="J38" s="12"/>
      <c r="K38" s="12"/>
      <c r="L38" s="12"/>
      <c r="M38" s="12"/>
      <c r="N38" s="12"/>
      <c r="O38" s="12"/>
      <c r="P38" s="12"/>
      <c r="Q38" s="12"/>
      <c r="R38" s="12"/>
      <c r="S38" s="12"/>
    </row>
    <row r="39" spans="2:19" ht="12.75">
      <c r="B39" s="12"/>
      <c r="C39" s="12"/>
      <c r="D39" s="12"/>
      <c r="E39" s="12"/>
      <c r="F39" s="12"/>
      <c r="G39" s="12"/>
      <c r="H39" s="12"/>
      <c r="I39" s="12"/>
      <c r="J39" s="12"/>
      <c r="K39" s="12"/>
      <c r="L39" s="12"/>
      <c r="M39" s="12"/>
      <c r="N39" s="12"/>
      <c r="O39" s="12"/>
      <c r="P39" s="12"/>
      <c r="Q39" s="12"/>
      <c r="R39" s="12"/>
      <c r="S39" s="12"/>
    </row>
    <row r="40" spans="2:19" ht="12.75">
      <c r="B40" s="12"/>
      <c r="C40" s="12"/>
      <c r="D40" s="12"/>
      <c r="E40" s="12"/>
      <c r="F40" s="12"/>
      <c r="G40" s="12"/>
      <c r="H40" s="12"/>
      <c r="I40" s="12"/>
      <c r="J40" s="12"/>
      <c r="K40" s="12"/>
      <c r="L40" s="12"/>
      <c r="M40" s="12"/>
      <c r="N40" s="12"/>
      <c r="O40" s="12"/>
      <c r="P40" s="12"/>
      <c r="Q40" s="12"/>
      <c r="R40" s="12"/>
      <c r="S40" s="12"/>
    </row>
    <row r="41" spans="2:19" ht="12.75">
      <c r="B41" s="12"/>
      <c r="C41" s="12"/>
      <c r="D41" s="12"/>
      <c r="E41" s="12"/>
      <c r="F41" s="12"/>
      <c r="G41" s="12"/>
      <c r="H41" s="12"/>
      <c r="I41" s="12"/>
      <c r="J41" s="12"/>
      <c r="K41" s="12"/>
      <c r="L41" s="12"/>
      <c r="M41" s="12"/>
      <c r="N41" s="12"/>
      <c r="O41" s="12"/>
      <c r="P41" s="12"/>
      <c r="Q41" s="12"/>
      <c r="R41" s="12"/>
      <c r="S41" s="12"/>
    </row>
    <row r="42" spans="2:19" ht="12.75">
      <c r="B42" s="12"/>
      <c r="C42" s="12"/>
      <c r="D42" s="12"/>
      <c r="E42" s="12"/>
      <c r="F42" s="12"/>
      <c r="G42" s="12"/>
      <c r="H42" s="12"/>
      <c r="I42" s="12"/>
      <c r="J42" s="12"/>
      <c r="K42" s="12"/>
      <c r="L42" s="12"/>
      <c r="M42" s="12"/>
      <c r="N42" s="12"/>
      <c r="O42" s="12"/>
      <c r="P42" s="12"/>
      <c r="Q42" s="12"/>
      <c r="R42" s="12"/>
      <c r="S42" s="12"/>
    </row>
    <row r="43" spans="2:19" ht="12.75">
      <c r="B43" s="12"/>
      <c r="C43" s="12"/>
      <c r="D43" s="12"/>
      <c r="E43" s="12"/>
      <c r="F43" s="12"/>
      <c r="G43" s="12"/>
      <c r="H43" s="12"/>
      <c r="I43" s="12"/>
      <c r="J43" s="12"/>
      <c r="K43" s="12"/>
      <c r="L43" s="12"/>
      <c r="M43" s="12"/>
      <c r="N43" s="12"/>
      <c r="O43" s="12"/>
      <c r="P43" s="12"/>
      <c r="Q43" s="12"/>
      <c r="R43" s="12"/>
      <c r="S43" s="12"/>
    </row>
    <row r="44" spans="2:19" ht="12.75">
      <c r="B44" s="12"/>
      <c r="C44" s="12"/>
      <c r="D44" s="12"/>
      <c r="E44" s="12"/>
      <c r="F44" s="12"/>
      <c r="G44" s="12"/>
      <c r="H44" s="12"/>
      <c r="I44" s="12"/>
      <c r="J44" s="12"/>
      <c r="K44" s="12"/>
      <c r="L44" s="12"/>
      <c r="M44" s="12"/>
      <c r="N44" s="12"/>
      <c r="O44" s="12"/>
      <c r="P44" s="12"/>
      <c r="Q44" s="12"/>
      <c r="R44" s="12"/>
      <c r="S44" s="12"/>
    </row>
    <row r="45" spans="2:19" ht="12.75">
      <c r="B45" s="12"/>
      <c r="C45" s="12"/>
      <c r="D45" s="12"/>
      <c r="E45" s="12"/>
      <c r="F45" s="12"/>
      <c r="G45" s="12"/>
      <c r="H45" s="12"/>
      <c r="I45" s="12"/>
      <c r="J45" s="12"/>
      <c r="K45" s="12"/>
      <c r="L45" s="12"/>
      <c r="M45" s="12"/>
      <c r="N45" s="12"/>
      <c r="O45" s="12"/>
      <c r="P45" s="12"/>
      <c r="Q45" s="12"/>
      <c r="R45" s="12"/>
      <c r="S45" s="12"/>
    </row>
    <row r="46" spans="2:19" ht="12.75">
      <c r="B46" s="12"/>
      <c r="C46" s="12"/>
      <c r="D46" s="12"/>
      <c r="E46" s="12"/>
      <c r="F46" s="12"/>
      <c r="G46" s="12"/>
      <c r="H46" s="12"/>
      <c r="I46" s="12"/>
      <c r="J46" s="12"/>
      <c r="K46" s="12"/>
      <c r="L46" s="12"/>
      <c r="M46" s="12"/>
      <c r="N46" s="12"/>
      <c r="O46" s="12"/>
      <c r="P46" s="12"/>
      <c r="Q46" s="12"/>
      <c r="R46" s="12"/>
      <c r="S46" s="12"/>
    </row>
    <row r="47" spans="2:19" ht="12.75">
      <c r="B47" s="12"/>
      <c r="C47" s="12"/>
      <c r="D47" s="12"/>
      <c r="E47" s="12"/>
      <c r="F47" s="12"/>
      <c r="G47" s="12"/>
      <c r="H47" s="12"/>
      <c r="I47" s="12"/>
      <c r="J47" s="12"/>
      <c r="K47" s="12"/>
      <c r="L47" s="12"/>
      <c r="M47" s="12"/>
      <c r="N47" s="12"/>
      <c r="O47" s="12"/>
      <c r="P47" s="12"/>
      <c r="Q47" s="12"/>
      <c r="R47" s="12"/>
      <c r="S47" s="12"/>
    </row>
    <row r="48" spans="2:19" ht="12.75">
      <c r="B48" s="12"/>
      <c r="C48" s="12"/>
      <c r="D48" s="12"/>
      <c r="E48" s="12"/>
      <c r="F48" s="12"/>
      <c r="G48" s="12"/>
      <c r="H48" s="12"/>
      <c r="I48" s="12"/>
      <c r="J48" s="12"/>
      <c r="K48" s="12"/>
      <c r="L48" s="12"/>
      <c r="M48" s="12"/>
      <c r="N48" s="12"/>
      <c r="O48" s="12"/>
      <c r="P48" s="12"/>
      <c r="Q48" s="12"/>
      <c r="R48" s="12"/>
      <c r="S48" s="12"/>
    </row>
    <row r="49" spans="2:19" ht="12.75">
      <c r="B49" s="12"/>
      <c r="C49" s="12"/>
      <c r="D49" s="12"/>
      <c r="E49" s="12"/>
      <c r="F49" s="12"/>
      <c r="G49" s="12"/>
      <c r="H49" s="12"/>
      <c r="I49" s="12"/>
      <c r="J49" s="12"/>
      <c r="K49" s="12"/>
      <c r="L49" s="12"/>
      <c r="M49" s="12"/>
      <c r="N49" s="12"/>
      <c r="O49" s="12"/>
      <c r="P49" s="12"/>
      <c r="Q49" s="12"/>
      <c r="R49" s="12"/>
      <c r="S49" s="12"/>
    </row>
    <row r="50" spans="2:19" ht="12.75">
      <c r="B50" s="12"/>
      <c r="C50" s="12"/>
      <c r="D50" s="12"/>
      <c r="E50" s="12"/>
      <c r="F50" s="12"/>
      <c r="G50" s="12"/>
      <c r="H50" s="12"/>
      <c r="I50" s="12"/>
      <c r="J50" s="12"/>
      <c r="K50" s="12"/>
      <c r="L50" s="12"/>
      <c r="M50" s="12"/>
      <c r="N50" s="12"/>
      <c r="O50" s="12"/>
      <c r="P50" s="12"/>
      <c r="Q50" s="12"/>
      <c r="R50" s="12"/>
      <c r="S50" s="12"/>
    </row>
    <row r="51" spans="2:19" ht="12.75">
      <c r="B51" s="12"/>
      <c r="C51" s="12"/>
      <c r="D51" s="12"/>
      <c r="E51" s="12"/>
      <c r="F51" s="12"/>
      <c r="G51" s="12"/>
      <c r="H51" s="12"/>
      <c r="I51" s="12"/>
      <c r="J51" s="12"/>
      <c r="K51" s="12"/>
      <c r="L51" s="12"/>
      <c r="M51" s="12"/>
      <c r="N51" s="12"/>
      <c r="O51" s="12"/>
      <c r="P51" s="12"/>
      <c r="Q51" s="12"/>
      <c r="R51" s="12"/>
      <c r="S51" s="12"/>
    </row>
    <row r="52" spans="2:19" ht="12.75">
      <c r="B52" s="12"/>
      <c r="C52" s="12"/>
      <c r="D52" s="12"/>
      <c r="E52" s="12"/>
      <c r="F52" s="12"/>
      <c r="G52" s="12"/>
      <c r="H52" s="12"/>
      <c r="I52" s="12"/>
      <c r="J52" s="12"/>
      <c r="K52" s="12"/>
      <c r="L52" s="12"/>
      <c r="M52" s="12"/>
      <c r="N52" s="12"/>
      <c r="O52" s="12"/>
      <c r="P52" s="12"/>
      <c r="Q52" s="12"/>
      <c r="R52" s="12"/>
      <c r="S52" s="12"/>
    </row>
    <row r="53" spans="2:19" ht="12.75">
      <c r="B53" s="12"/>
      <c r="C53" s="12"/>
      <c r="D53" s="12"/>
      <c r="E53" s="12"/>
      <c r="F53" s="12"/>
      <c r="G53" s="12"/>
      <c r="H53" s="12"/>
      <c r="I53" s="12"/>
      <c r="J53" s="12"/>
      <c r="K53" s="12"/>
      <c r="L53" s="12"/>
      <c r="M53" s="12"/>
      <c r="N53" s="12"/>
      <c r="O53" s="12"/>
      <c r="P53" s="12"/>
      <c r="Q53" s="12"/>
      <c r="R53" s="12"/>
      <c r="S53" s="12"/>
    </row>
    <row r="54" spans="2:19" ht="12.75">
      <c r="B54" s="12"/>
      <c r="C54" s="12"/>
      <c r="D54" s="12"/>
      <c r="E54" s="12"/>
      <c r="F54" s="12"/>
      <c r="G54" s="12"/>
      <c r="H54" s="12"/>
      <c r="I54" s="12"/>
      <c r="J54" s="12"/>
      <c r="K54" s="12"/>
      <c r="L54" s="12"/>
      <c r="M54" s="12"/>
      <c r="N54" s="12"/>
      <c r="O54" s="12"/>
      <c r="P54" s="12"/>
      <c r="Q54" s="12"/>
      <c r="R54" s="12"/>
      <c r="S54" s="12"/>
    </row>
    <row r="55" spans="2:19" ht="12.75">
      <c r="B55" s="12"/>
      <c r="C55" s="12"/>
      <c r="D55" s="12"/>
      <c r="E55" s="12"/>
      <c r="F55" s="12"/>
      <c r="G55" s="12"/>
      <c r="H55" s="12"/>
      <c r="I55" s="12"/>
      <c r="J55" s="12"/>
      <c r="K55" s="12"/>
      <c r="L55" s="12"/>
      <c r="M55" s="12"/>
      <c r="N55" s="12"/>
      <c r="O55" s="12"/>
      <c r="P55" s="12"/>
      <c r="Q55" s="12"/>
      <c r="R55" s="12"/>
      <c r="S55" s="12"/>
    </row>
    <row r="56" spans="2:19" ht="12.75">
      <c r="B56" s="12"/>
      <c r="C56" s="12"/>
      <c r="D56" s="12"/>
      <c r="E56" s="12"/>
      <c r="F56" s="12"/>
      <c r="G56" s="12"/>
      <c r="H56" s="12"/>
      <c r="I56" s="12"/>
      <c r="J56" s="12"/>
      <c r="K56" s="12"/>
      <c r="L56" s="12"/>
      <c r="M56" s="12"/>
      <c r="N56" s="12"/>
      <c r="O56" s="12"/>
      <c r="P56" s="12"/>
      <c r="Q56" s="12"/>
      <c r="R56" s="12"/>
      <c r="S56" s="12"/>
    </row>
    <row r="57" spans="2:19" ht="12.75">
      <c r="B57" s="12"/>
      <c r="C57" s="12"/>
      <c r="D57" s="12"/>
      <c r="E57" s="12"/>
      <c r="F57" s="12"/>
      <c r="G57" s="12"/>
      <c r="H57" s="12"/>
      <c r="I57" s="12"/>
      <c r="J57" s="12"/>
      <c r="K57" s="12"/>
      <c r="L57" s="12"/>
      <c r="M57" s="12"/>
      <c r="N57" s="12"/>
      <c r="O57" s="12"/>
      <c r="P57" s="12"/>
      <c r="Q57" s="12"/>
      <c r="R57" s="12"/>
      <c r="S57" s="12"/>
    </row>
    <row r="58" spans="2:19" ht="12.75">
      <c r="B58" s="12"/>
      <c r="C58" s="12"/>
      <c r="D58" s="12"/>
      <c r="E58" s="12"/>
      <c r="F58" s="12"/>
      <c r="G58" s="12"/>
      <c r="H58" s="12"/>
      <c r="I58" s="12"/>
      <c r="J58" s="12"/>
      <c r="K58" s="12"/>
      <c r="L58" s="12"/>
      <c r="M58" s="12"/>
      <c r="N58" s="12"/>
      <c r="O58" s="12"/>
      <c r="P58" s="12"/>
      <c r="Q58" s="12"/>
      <c r="R58" s="12"/>
      <c r="S58" s="12"/>
    </row>
    <row r="59" spans="2:19" ht="12.75">
      <c r="B59" s="12"/>
      <c r="C59" s="12"/>
      <c r="D59" s="12"/>
      <c r="E59" s="12"/>
      <c r="F59" s="12"/>
      <c r="G59" s="12"/>
      <c r="H59" s="12"/>
      <c r="I59" s="12"/>
      <c r="J59" s="12"/>
      <c r="K59" s="12"/>
      <c r="L59" s="12"/>
      <c r="M59" s="12"/>
      <c r="N59" s="12"/>
      <c r="O59" s="12"/>
      <c r="P59" s="12"/>
      <c r="Q59" s="12"/>
      <c r="R59" s="12"/>
      <c r="S59" s="12"/>
    </row>
    <row r="60" spans="2:19" ht="12.75">
      <c r="B60" s="12"/>
      <c r="C60" s="12"/>
      <c r="D60" s="12"/>
      <c r="E60" s="12"/>
      <c r="F60" s="12"/>
      <c r="G60" s="12"/>
      <c r="H60" s="12"/>
      <c r="I60" s="12"/>
      <c r="J60" s="12"/>
      <c r="K60" s="12"/>
      <c r="L60" s="12"/>
      <c r="M60" s="12"/>
      <c r="N60" s="12"/>
      <c r="O60" s="12"/>
      <c r="P60" s="12"/>
      <c r="Q60" s="12"/>
      <c r="R60" s="12"/>
      <c r="S60" s="12"/>
    </row>
    <row r="61" spans="2:19" ht="12.75">
      <c r="B61" s="12"/>
      <c r="C61" s="12"/>
      <c r="D61" s="12"/>
      <c r="E61" s="12"/>
      <c r="F61" s="12"/>
      <c r="G61" s="12"/>
      <c r="H61" s="12"/>
      <c r="I61" s="12"/>
      <c r="J61" s="12"/>
      <c r="K61" s="12"/>
      <c r="L61" s="12"/>
      <c r="M61" s="12"/>
      <c r="N61" s="12"/>
      <c r="O61" s="12"/>
      <c r="P61" s="12"/>
      <c r="Q61" s="12"/>
      <c r="R61" s="12"/>
      <c r="S61" s="12"/>
    </row>
    <row r="62" spans="2:19" ht="12.75">
      <c r="B62" s="12"/>
      <c r="C62" s="12"/>
      <c r="D62" s="12"/>
      <c r="E62" s="12"/>
      <c r="F62" s="12"/>
      <c r="G62" s="12"/>
      <c r="H62" s="12"/>
      <c r="I62" s="12"/>
      <c r="J62" s="12"/>
      <c r="K62" s="12"/>
      <c r="L62" s="12"/>
      <c r="M62" s="12"/>
      <c r="N62" s="12"/>
      <c r="O62" s="12"/>
      <c r="P62" s="12"/>
      <c r="Q62" s="12"/>
      <c r="R62" s="12"/>
      <c r="S62" s="12"/>
    </row>
    <row r="63" spans="2:19" ht="12.75">
      <c r="B63" s="12"/>
      <c r="C63" s="12"/>
      <c r="D63" s="12"/>
      <c r="E63" s="12"/>
      <c r="F63" s="12"/>
      <c r="G63" s="12"/>
      <c r="H63" s="12"/>
      <c r="I63" s="12"/>
      <c r="J63" s="12"/>
      <c r="K63" s="12"/>
      <c r="L63" s="12"/>
      <c r="M63" s="12"/>
      <c r="N63" s="12"/>
      <c r="O63" s="12"/>
      <c r="P63" s="12"/>
      <c r="Q63" s="12"/>
      <c r="R63" s="12"/>
      <c r="S63" s="12"/>
    </row>
    <row r="64" spans="2:19" ht="12.75">
      <c r="B64" s="12"/>
      <c r="C64" s="12"/>
      <c r="D64" s="12"/>
      <c r="E64" s="12"/>
      <c r="F64" s="12"/>
      <c r="G64" s="12"/>
      <c r="H64" s="12"/>
      <c r="I64" s="12"/>
      <c r="J64" s="12"/>
      <c r="K64" s="12"/>
      <c r="L64" s="12"/>
      <c r="M64" s="12"/>
      <c r="N64" s="12"/>
      <c r="O64" s="12"/>
      <c r="P64" s="12"/>
      <c r="Q64" s="12"/>
      <c r="R64" s="12"/>
      <c r="S64" s="12"/>
    </row>
    <row r="65" spans="2:19" ht="12.75">
      <c r="B65" s="12"/>
      <c r="C65" s="12"/>
      <c r="D65" s="12"/>
      <c r="E65" s="12"/>
      <c r="F65" s="12"/>
      <c r="G65" s="12"/>
      <c r="H65" s="12"/>
      <c r="I65" s="12"/>
      <c r="J65" s="12"/>
      <c r="K65" s="12"/>
      <c r="L65" s="12"/>
      <c r="M65" s="12"/>
      <c r="N65" s="12"/>
      <c r="O65" s="12"/>
      <c r="P65" s="12"/>
      <c r="Q65" s="12"/>
      <c r="R65" s="12"/>
      <c r="S65" s="12"/>
    </row>
    <row r="66" spans="2:19" ht="12.75">
      <c r="B66" s="12"/>
      <c r="C66" s="12"/>
      <c r="D66" s="12"/>
      <c r="E66" s="12"/>
      <c r="F66" s="12"/>
      <c r="G66" s="12"/>
      <c r="H66" s="12"/>
      <c r="I66" s="12"/>
      <c r="J66" s="12"/>
      <c r="K66" s="12"/>
      <c r="L66" s="12"/>
      <c r="M66" s="12"/>
      <c r="N66" s="12"/>
      <c r="O66" s="12"/>
      <c r="P66" s="12"/>
      <c r="Q66" s="12"/>
      <c r="R66" s="12"/>
      <c r="S66" s="12"/>
    </row>
    <row r="67" spans="2:19" ht="12.75">
      <c r="B67" s="12"/>
      <c r="C67" s="12"/>
      <c r="D67" s="12"/>
      <c r="E67" s="12"/>
      <c r="F67" s="12"/>
      <c r="G67" s="12"/>
      <c r="H67" s="12"/>
      <c r="I67" s="12"/>
      <c r="J67" s="12"/>
      <c r="K67" s="12"/>
      <c r="L67" s="12"/>
      <c r="M67" s="12"/>
      <c r="N67" s="12"/>
      <c r="O67" s="12"/>
      <c r="P67" s="12"/>
      <c r="Q67" s="12"/>
      <c r="R67" s="12"/>
      <c r="S67" s="12"/>
    </row>
    <row r="68" spans="2:19" ht="12.75">
      <c r="B68" s="12"/>
      <c r="C68" s="12"/>
      <c r="D68" s="12"/>
      <c r="E68" s="12"/>
      <c r="F68" s="12"/>
      <c r="G68" s="12"/>
      <c r="H68" s="12"/>
      <c r="I68" s="12"/>
      <c r="J68" s="12"/>
      <c r="K68" s="12"/>
      <c r="L68" s="12"/>
      <c r="M68" s="12"/>
      <c r="N68" s="12"/>
      <c r="O68" s="12"/>
      <c r="P68" s="12"/>
      <c r="Q68" s="12"/>
      <c r="R68" s="12"/>
      <c r="S68" s="12"/>
    </row>
    <row r="69" spans="2:19" ht="12.75">
      <c r="B69" s="12"/>
      <c r="C69" s="12"/>
      <c r="D69" s="12"/>
      <c r="E69" s="12"/>
      <c r="F69" s="12"/>
      <c r="G69" s="12"/>
      <c r="H69" s="12"/>
      <c r="I69" s="12"/>
      <c r="J69" s="12"/>
      <c r="K69" s="12"/>
      <c r="L69" s="12"/>
      <c r="M69" s="12"/>
      <c r="N69" s="12"/>
      <c r="O69" s="12"/>
      <c r="P69" s="12"/>
      <c r="Q69" s="12"/>
      <c r="R69" s="12"/>
      <c r="S69" s="12"/>
    </row>
    <row r="70" spans="2:19" ht="12.75">
      <c r="B70" s="12"/>
      <c r="C70" s="12"/>
      <c r="D70" s="12"/>
      <c r="E70" s="12"/>
      <c r="F70" s="12"/>
      <c r="G70" s="12"/>
      <c r="H70" s="12"/>
      <c r="I70" s="12"/>
      <c r="J70" s="12"/>
      <c r="K70" s="12"/>
      <c r="L70" s="12"/>
      <c r="M70" s="12"/>
      <c r="N70" s="12"/>
      <c r="O70" s="12"/>
      <c r="P70" s="12"/>
      <c r="Q70" s="12"/>
      <c r="R70" s="12"/>
      <c r="S70" s="12"/>
    </row>
    <row r="71" spans="2:19" ht="12.75">
      <c r="B71" s="12"/>
      <c r="C71" s="12"/>
      <c r="D71" s="12"/>
      <c r="E71" s="12"/>
      <c r="F71" s="12"/>
      <c r="G71" s="12"/>
      <c r="H71" s="12"/>
      <c r="I71" s="12"/>
      <c r="J71" s="12"/>
      <c r="K71" s="12"/>
      <c r="L71" s="12"/>
      <c r="M71" s="12"/>
      <c r="N71" s="12"/>
      <c r="O71" s="12"/>
      <c r="P71" s="12"/>
      <c r="Q71" s="12"/>
      <c r="R71" s="12"/>
      <c r="S71" s="12"/>
    </row>
    <row r="72" spans="2:19" ht="12.75">
      <c r="B72" s="12"/>
      <c r="C72" s="12"/>
      <c r="D72" s="12"/>
      <c r="E72" s="12"/>
      <c r="F72" s="12"/>
      <c r="G72" s="12"/>
      <c r="H72" s="12"/>
      <c r="I72" s="12"/>
      <c r="J72" s="12"/>
      <c r="K72" s="12"/>
      <c r="L72" s="12"/>
      <c r="M72" s="12"/>
      <c r="N72" s="12"/>
      <c r="O72" s="12"/>
      <c r="P72" s="12"/>
      <c r="Q72" s="12"/>
      <c r="R72" s="12"/>
      <c r="S72" s="12"/>
    </row>
    <row r="73" spans="2:19" ht="12.75">
      <c r="B73" s="12"/>
      <c r="C73" s="12"/>
      <c r="D73" s="12"/>
      <c r="E73" s="12"/>
      <c r="F73" s="12"/>
      <c r="G73" s="12"/>
      <c r="H73" s="12"/>
      <c r="I73" s="12"/>
      <c r="J73" s="12"/>
      <c r="K73" s="12"/>
      <c r="L73" s="12"/>
      <c r="M73" s="12"/>
      <c r="N73" s="12"/>
      <c r="O73" s="12"/>
      <c r="P73" s="12"/>
      <c r="Q73" s="12"/>
      <c r="R73" s="12"/>
      <c r="S73" s="12"/>
    </row>
    <row r="74" spans="2:19" ht="12.75">
      <c r="B74" s="12"/>
      <c r="C74" s="12"/>
      <c r="D74" s="12"/>
      <c r="E74" s="12"/>
      <c r="F74" s="12"/>
      <c r="G74" s="12"/>
      <c r="H74" s="12"/>
      <c r="I74" s="12"/>
      <c r="J74" s="12"/>
      <c r="K74" s="12"/>
      <c r="L74" s="12"/>
      <c r="M74" s="12"/>
      <c r="N74" s="12"/>
      <c r="O74" s="12"/>
      <c r="P74" s="12"/>
      <c r="Q74" s="12"/>
      <c r="R74" s="12"/>
      <c r="S74" s="12"/>
    </row>
    <row r="75" spans="2:19" ht="12.75">
      <c r="B75" s="12"/>
      <c r="C75" s="12"/>
      <c r="D75" s="12"/>
      <c r="E75" s="12"/>
      <c r="F75" s="12"/>
      <c r="G75" s="12"/>
      <c r="H75" s="12"/>
      <c r="I75" s="12"/>
      <c r="J75" s="12"/>
      <c r="K75" s="12"/>
      <c r="L75" s="12"/>
      <c r="M75" s="12"/>
      <c r="N75" s="12"/>
      <c r="O75" s="12"/>
      <c r="P75" s="12"/>
      <c r="Q75" s="12"/>
      <c r="R75" s="12"/>
      <c r="S75" s="12"/>
    </row>
    <row r="76" spans="2:19" ht="12.75">
      <c r="B76" s="12"/>
      <c r="C76" s="12"/>
      <c r="D76" s="12"/>
      <c r="E76" s="12"/>
      <c r="F76" s="12"/>
      <c r="G76" s="12"/>
      <c r="H76" s="12"/>
      <c r="I76" s="12"/>
      <c r="J76" s="12"/>
      <c r="K76" s="12"/>
      <c r="L76" s="12"/>
      <c r="M76" s="12"/>
      <c r="N76" s="12"/>
      <c r="O76" s="12"/>
      <c r="P76" s="12"/>
      <c r="Q76" s="12"/>
      <c r="R76" s="12"/>
      <c r="S76" s="12"/>
    </row>
    <row r="77" spans="2:19" ht="12.75">
      <c r="B77" s="12"/>
      <c r="C77" s="12"/>
      <c r="D77" s="12"/>
      <c r="E77" s="12"/>
      <c r="F77" s="12"/>
      <c r="G77" s="12"/>
      <c r="H77" s="12"/>
      <c r="I77" s="12"/>
      <c r="J77" s="12"/>
      <c r="K77" s="12"/>
      <c r="L77" s="12"/>
      <c r="M77" s="12"/>
      <c r="N77" s="12"/>
      <c r="O77" s="12"/>
      <c r="P77" s="12"/>
      <c r="Q77" s="12"/>
      <c r="R77" s="12"/>
      <c r="S77" s="12"/>
    </row>
    <row r="78" spans="2:19" ht="12.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row r="114" spans="2:19" ht="12.75">
      <c r="B114" s="12"/>
      <c r="C114" s="12"/>
      <c r="D114" s="12"/>
      <c r="E114" s="12"/>
      <c r="F114" s="12"/>
      <c r="G114" s="12"/>
      <c r="H114" s="12"/>
      <c r="I114" s="12"/>
      <c r="J114" s="12"/>
      <c r="K114" s="12"/>
      <c r="L114" s="12"/>
      <c r="M114" s="12"/>
      <c r="N114" s="12"/>
      <c r="O114" s="12"/>
      <c r="P114" s="12"/>
      <c r="Q114" s="12"/>
      <c r="R114" s="12"/>
      <c r="S114" s="12"/>
    </row>
    <row r="115" spans="2:19" ht="12.75">
      <c r="B115" s="12"/>
      <c r="C115" s="12"/>
      <c r="D115" s="12"/>
      <c r="E115" s="12"/>
      <c r="F115" s="12"/>
      <c r="G115" s="12"/>
      <c r="H115" s="12"/>
      <c r="I115" s="12"/>
      <c r="J115" s="12"/>
      <c r="K115" s="12"/>
      <c r="L115" s="12"/>
      <c r="M115" s="12"/>
      <c r="N115" s="12"/>
      <c r="O115" s="12"/>
      <c r="P115" s="12"/>
      <c r="Q115" s="12"/>
      <c r="R115" s="12"/>
      <c r="S115" s="12"/>
    </row>
    <row r="116" spans="2:19" ht="12.75">
      <c r="B116" s="12"/>
      <c r="C116" s="12"/>
      <c r="D116" s="12"/>
      <c r="E116" s="12"/>
      <c r="F116" s="12"/>
      <c r="G116" s="12"/>
      <c r="H116" s="12"/>
      <c r="I116" s="12"/>
      <c r="J116" s="12"/>
      <c r="K116" s="12"/>
      <c r="L116" s="12"/>
      <c r="M116" s="12"/>
      <c r="N116" s="12"/>
      <c r="O116" s="12"/>
      <c r="P116" s="12"/>
      <c r="Q116" s="12"/>
      <c r="R116" s="12"/>
      <c r="S116" s="12"/>
    </row>
    <row r="117" spans="2:19" ht="12.75">
      <c r="B117" s="12"/>
      <c r="C117" s="12"/>
      <c r="D117" s="12"/>
      <c r="E117" s="12"/>
      <c r="F117" s="12"/>
      <c r="G117" s="12"/>
      <c r="H117" s="12"/>
      <c r="I117" s="12"/>
      <c r="J117" s="12"/>
      <c r="K117" s="12"/>
      <c r="L117" s="12"/>
      <c r="M117" s="12"/>
      <c r="N117" s="12"/>
      <c r="O117" s="12"/>
      <c r="P117" s="12"/>
      <c r="Q117" s="12"/>
      <c r="R117" s="12"/>
      <c r="S117" s="12"/>
    </row>
    <row r="118" spans="2:19" ht="12.75">
      <c r="B118" s="12"/>
      <c r="C118" s="12"/>
      <c r="D118" s="12"/>
      <c r="E118" s="12"/>
      <c r="F118" s="12"/>
      <c r="G118" s="12"/>
      <c r="H118" s="12"/>
      <c r="I118" s="12"/>
      <c r="J118" s="12"/>
      <c r="K118" s="12"/>
      <c r="L118" s="12"/>
      <c r="M118" s="12"/>
      <c r="N118" s="12"/>
      <c r="O118" s="12"/>
      <c r="P118" s="12"/>
      <c r="Q118" s="12"/>
      <c r="R118" s="12"/>
      <c r="S118" s="12"/>
    </row>
    <row r="119" spans="2:19" ht="12.75">
      <c r="B119" s="12"/>
      <c r="C119" s="12"/>
      <c r="D119" s="12"/>
      <c r="E119" s="12"/>
      <c r="F119" s="12"/>
      <c r="G119" s="12"/>
      <c r="H119" s="12"/>
      <c r="I119" s="12"/>
      <c r="J119" s="12"/>
      <c r="K119" s="12"/>
      <c r="L119" s="12"/>
      <c r="M119" s="12"/>
      <c r="N119" s="12"/>
      <c r="O119" s="12"/>
      <c r="P119" s="12"/>
      <c r="Q119" s="12"/>
      <c r="R119" s="12"/>
      <c r="S119" s="12"/>
    </row>
    <row r="120" spans="2:19" ht="12.75">
      <c r="B120" s="12"/>
      <c r="C120" s="12"/>
      <c r="D120" s="12"/>
      <c r="E120" s="12"/>
      <c r="F120" s="12"/>
      <c r="G120" s="12"/>
      <c r="H120" s="12"/>
      <c r="I120" s="12"/>
      <c r="J120" s="12"/>
      <c r="K120" s="12"/>
      <c r="L120" s="12"/>
      <c r="M120" s="12"/>
      <c r="N120" s="12"/>
      <c r="O120" s="12"/>
      <c r="P120" s="12"/>
      <c r="Q120" s="12"/>
      <c r="R120" s="12"/>
      <c r="S120" s="12"/>
    </row>
    <row r="121" spans="2:19" ht="12.75">
      <c r="B121" s="12"/>
      <c r="C121" s="12"/>
      <c r="D121" s="12"/>
      <c r="E121" s="12"/>
      <c r="F121" s="12"/>
      <c r="G121" s="12"/>
      <c r="H121" s="12"/>
      <c r="I121" s="12"/>
      <c r="J121" s="12"/>
      <c r="K121" s="12"/>
      <c r="L121" s="12"/>
      <c r="M121" s="12"/>
      <c r="N121" s="12"/>
      <c r="O121" s="12"/>
      <c r="P121" s="12"/>
      <c r="Q121" s="12"/>
      <c r="R121" s="12"/>
      <c r="S121" s="12"/>
    </row>
    <row r="122" spans="2:19" ht="12.75">
      <c r="B122" s="12"/>
      <c r="C122" s="12"/>
      <c r="D122" s="12"/>
      <c r="E122" s="12"/>
      <c r="F122" s="12"/>
      <c r="G122" s="12"/>
      <c r="H122" s="12"/>
      <c r="I122" s="12"/>
      <c r="J122" s="12"/>
      <c r="K122" s="12"/>
      <c r="L122" s="12"/>
      <c r="M122" s="12"/>
      <c r="N122" s="12"/>
      <c r="O122" s="12"/>
      <c r="P122" s="12"/>
      <c r="Q122" s="12"/>
      <c r="R122" s="12"/>
      <c r="S122" s="12"/>
    </row>
    <row r="123" spans="2:19" ht="12.75">
      <c r="B123" s="12"/>
      <c r="C123" s="12"/>
      <c r="D123" s="12"/>
      <c r="E123" s="12"/>
      <c r="F123" s="12"/>
      <c r="G123" s="12"/>
      <c r="H123" s="12"/>
      <c r="I123" s="12"/>
      <c r="J123" s="12"/>
      <c r="K123" s="12"/>
      <c r="L123" s="12"/>
      <c r="M123" s="12"/>
      <c r="N123" s="12"/>
      <c r="O123" s="12"/>
      <c r="P123" s="12"/>
      <c r="Q123" s="12"/>
      <c r="R123" s="12"/>
      <c r="S123" s="12"/>
    </row>
    <row r="124" spans="2:19" ht="12.75">
      <c r="B124" s="12"/>
      <c r="C124" s="12"/>
      <c r="D124" s="12"/>
      <c r="E124" s="12"/>
      <c r="F124" s="12"/>
      <c r="G124" s="12"/>
      <c r="H124" s="12"/>
      <c r="I124" s="12"/>
      <c r="J124" s="12"/>
      <c r="K124" s="12"/>
      <c r="L124" s="12"/>
      <c r="M124" s="12"/>
      <c r="N124" s="12"/>
      <c r="O124" s="12"/>
      <c r="P124" s="12"/>
      <c r="Q124" s="12"/>
      <c r="R124" s="12"/>
      <c r="S124" s="12"/>
    </row>
    <row r="125" spans="2:19" ht="12.75">
      <c r="B125" s="12"/>
      <c r="C125" s="12"/>
      <c r="D125" s="12"/>
      <c r="E125" s="12"/>
      <c r="F125" s="12"/>
      <c r="G125" s="12"/>
      <c r="H125" s="12"/>
      <c r="I125" s="12"/>
      <c r="J125" s="12"/>
      <c r="K125" s="12"/>
      <c r="L125" s="12"/>
      <c r="M125" s="12"/>
      <c r="N125" s="12"/>
      <c r="O125" s="12"/>
      <c r="P125" s="12"/>
      <c r="Q125" s="12"/>
      <c r="R125" s="12"/>
      <c r="S125" s="12"/>
    </row>
    <row r="126" spans="2:19" ht="12.75">
      <c r="B126" s="12"/>
      <c r="C126" s="12"/>
      <c r="D126" s="12"/>
      <c r="E126" s="12"/>
      <c r="F126" s="12"/>
      <c r="G126" s="12"/>
      <c r="H126" s="12"/>
      <c r="I126" s="12"/>
      <c r="J126" s="12"/>
      <c r="K126" s="12"/>
      <c r="L126" s="12"/>
      <c r="M126" s="12"/>
      <c r="N126" s="12"/>
      <c r="O126" s="12"/>
      <c r="P126" s="12"/>
      <c r="Q126" s="12"/>
      <c r="R126" s="12"/>
      <c r="S126" s="12"/>
    </row>
    <row r="127" spans="2:19" ht="12.75">
      <c r="B127" s="12"/>
      <c r="C127" s="12"/>
      <c r="D127" s="12"/>
      <c r="E127" s="12"/>
      <c r="F127" s="12"/>
      <c r="G127" s="12"/>
      <c r="H127" s="12"/>
      <c r="I127" s="12"/>
      <c r="J127" s="12"/>
      <c r="K127" s="12"/>
      <c r="L127" s="12"/>
      <c r="M127" s="12"/>
      <c r="N127" s="12"/>
      <c r="O127" s="12"/>
      <c r="P127" s="12"/>
      <c r="Q127" s="12"/>
      <c r="R127" s="12"/>
      <c r="S127" s="12"/>
    </row>
    <row r="128" spans="2:19" ht="12.75">
      <c r="B128" s="12"/>
      <c r="C128" s="12"/>
      <c r="D128" s="12"/>
      <c r="E128" s="12"/>
      <c r="F128" s="12"/>
      <c r="G128" s="12"/>
      <c r="H128" s="12"/>
      <c r="I128" s="12"/>
      <c r="J128" s="12"/>
      <c r="K128" s="12"/>
      <c r="L128" s="12"/>
      <c r="M128" s="12"/>
      <c r="N128" s="12"/>
      <c r="O128" s="12"/>
      <c r="P128" s="12"/>
      <c r="Q128" s="12"/>
      <c r="R128" s="12"/>
      <c r="S128" s="12"/>
    </row>
    <row r="129" spans="2:19" ht="12.75">
      <c r="B129" s="12"/>
      <c r="C129" s="12"/>
      <c r="D129" s="12"/>
      <c r="E129" s="12"/>
      <c r="F129" s="12"/>
      <c r="G129" s="12"/>
      <c r="H129" s="12"/>
      <c r="I129" s="12"/>
      <c r="J129" s="12"/>
      <c r="K129" s="12"/>
      <c r="L129" s="12"/>
      <c r="M129" s="12"/>
      <c r="N129" s="12"/>
      <c r="O129" s="12"/>
      <c r="P129" s="12"/>
      <c r="Q129" s="12"/>
      <c r="R129" s="12"/>
      <c r="S129" s="12"/>
    </row>
    <row r="130" spans="2:19" ht="12.75">
      <c r="B130" s="12"/>
      <c r="C130" s="12"/>
      <c r="D130" s="12"/>
      <c r="E130" s="12"/>
      <c r="F130" s="12"/>
      <c r="G130" s="12"/>
      <c r="H130" s="12"/>
      <c r="I130" s="12"/>
      <c r="J130" s="12"/>
      <c r="K130" s="12"/>
      <c r="L130" s="12"/>
      <c r="M130" s="12"/>
      <c r="N130" s="12"/>
      <c r="O130" s="12"/>
      <c r="P130" s="12"/>
      <c r="Q130" s="12"/>
      <c r="R130" s="12"/>
      <c r="S130" s="12"/>
    </row>
    <row r="131" spans="2:19" ht="12.75">
      <c r="B131" s="12"/>
      <c r="C131" s="12"/>
      <c r="D131" s="12"/>
      <c r="E131" s="12"/>
      <c r="F131" s="12"/>
      <c r="G131" s="12"/>
      <c r="H131" s="12"/>
      <c r="I131" s="12"/>
      <c r="J131" s="12"/>
      <c r="K131" s="12"/>
      <c r="L131" s="12"/>
      <c r="M131" s="12"/>
      <c r="N131" s="12"/>
      <c r="O131" s="12"/>
      <c r="P131" s="12"/>
      <c r="Q131" s="12"/>
      <c r="R131" s="12"/>
      <c r="S131" s="12"/>
    </row>
    <row r="132" spans="2:19" ht="12.75">
      <c r="B132" s="12"/>
      <c r="C132" s="12"/>
      <c r="D132" s="12"/>
      <c r="E132" s="12"/>
      <c r="F132" s="12"/>
      <c r="G132" s="12"/>
      <c r="H132" s="12"/>
      <c r="I132" s="12"/>
      <c r="J132" s="12"/>
      <c r="K132" s="12"/>
      <c r="L132" s="12"/>
      <c r="M132" s="12"/>
      <c r="N132" s="12"/>
      <c r="O132" s="12"/>
      <c r="P132" s="12"/>
      <c r="Q132" s="12"/>
      <c r="R132" s="12"/>
      <c r="S132" s="12"/>
    </row>
    <row r="133" spans="2:19" ht="12.75">
      <c r="B133" s="12"/>
      <c r="C133" s="12"/>
      <c r="D133" s="12"/>
      <c r="E133" s="12"/>
      <c r="F133" s="12"/>
      <c r="G133" s="12"/>
      <c r="H133" s="12"/>
      <c r="I133" s="12"/>
      <c r="J133" s="12"/>
      <c r="K133" s="12"/>
      <c r="L133" s="12"/>
      <c r="M133" s="12"/>
      <c r="N133" s="12"/>
      <c r="O133" s="12"/>
      <c r="P133" s="12"/>
      <c r="Q133" s="12"/>
      <c r="R133" s="12"/>
      <c r="S133" s="12"/>
    </row>
    <row r="134" spans="2:19" ht="12.75">
      <c r="B134" s="12"/>
      <c r="C134" s="12"/>
      <c r="D134" s="12"/>
      <c r="E134" s="12"/>
      <c r="F134" s="12"/>
      <c r="G134" s="12"/>
      <c r="H134" s="12"/>
      <c r="I134" s="12"/>
      <c r="J134" s="12"/>
      <c r="K134" s="12"/>
      <c r="L134" s="12"/>
      <c r="M134" s="12"/>
      <c r="N134" s="12"/>
      <c r="O134" s="12"/>
      <c r="P134" s="12"/>
      <c r="Q134" s="12"/>
      <c r="R134" s="12"/>
      <c r="S134" s="12"/>
    </row>
    <row r="135" spans="2:19" ht="12.75">
      <c r="B135" s="12"/>
      <c r="C135" s="12"/>
      <c r="D135" s="12"/>
      <c r="E135" s="12"/>
      <c r="F135" s="12"/>
      <c r="G135" s="12"/>
      <c r="H135" s="12"/>
      <c r="I135" s="12"/>
      <c r="J135" s="12"/>
      <c r="K135" s="12"/>
      <c r="L135" s="12"/>
      <c r="M135" s="12"/>
      <c r="N135" s="12"/>
      <c r="O135" s="12"/>
      <c r="P135" s="12"/>
      <c r="Q135" s="12"/>
      <c r="R135" s="12"/>
      <c r="S135" s="12"/>
    </row>
    <row r="136" spans="2:19" ht="12.75">
      <c r="B136" s="12"/>
      <c r="C136" s="12"/>
      <c r="D136" s="12"/>
      <c r="E136" s="12"/>
      <c r="F136" s="12"/>
      <c r="G136" s="12"/>
      <c r="H136" s="12"/>
      <c r="I136" s="12"/>
      <c r="J136" s="12"/>
      <c r="K136" s="12"/>
      <c r="L136" s="12"/>
      <c r="M136" s="12"/>
      <c r="N136" s="12"/>
      <c r="O136" s="12"/>
      <c r="P136" s="12"/>
      <c r="Q136" s="12"/>
      <c r="R136" s="12"/>
      <c r="S136" s="12"/>
    </row>
    <row r="137" spans="2:19" ht="12.75">
      <c r="B137" s="12"/>
      <c r="C137" s="12"/>
      <c r="D137" s="12"/>
      <c r="E137" s="12"/>
      <c r="F137" s="12"/>
      <c r="G137" s="12"/>
      <c r="H137" s="12"/>
      <c r="I137" s="12"/>
      <c r="J137" s="12"/>
      <c r="K137" s="12"/>
      <c r="L137" s="12"/>
      <c r="M137" s="12"/>
      <c r="N137" s="12"/>
      <c r="O137" s="12"/>
      <c r="P137" s="12"/>
      <c r="Q137" s="12"/>
      <c r="R137" s="12"/>
      <c r="S137" s="12"/>
    </row>
    <row r="138" spans="2:19" ht="12.75">
      <c r="B138" s="12"/>
      <c r="C138" s="12"/>
      <c r="D138" s="12"/>
      <c r="E138" s="12"/>
      <c r="F138" s="12"/>
      <c r="G138" s="12"/>
      <c r="H138" s="12"/>
      <c r="I138" s="12"/>
      <c r="J138" s="12"/>
      <c r="K138" s="12"/>
      <c r="L138" s="12"/>
      <c r="M138" s="12"/>
      <c r="N138" s="12"/>
      <c r="O138" s="12"/>
      <c r="P138" s="12"/>
      <c r="Q138" s="12"/>
      <c r="R138" s="12"/>
      <c r="S138" s="12"/>
    </row>
    <row r="139" spans="2:19" ht="12.75">
      <c r="B139" s="12"/>
      <c r="C139" s="12"/>
      <c r="D139" s="12"/>
      <c r="E139" s="12"/>
      <c r="F139" s="12"/>
      <c r="G139" s="12"/>
      <c r="H139" s="12"/>
      <c r="I139" s="12"/>
      <c r="J139" s="12"/>
      <c r="K139" s="12"/>
      <c r="L139" s="12"/>
      <c r="M139" s="12"/>
      <c r="N139" s="12"/>
      <c r="O139" s="12"/>
      <c r="P139" s="12"/>
      <c r="Q139" s="12"/>
      <c r="R139" s="12"/>
      <c r="S139" s="12"/>
    </row>
    <row r="140" spans="2:19" ht="12.75">
      <c r="B140" s="12"/>
      <c r="C140" s="12"/>
      <c r="D140" s="12"/>
      <c r="E140" s="12"/>
      <c r="F140" s="12"/>
      <c r="G140" s="12"/>
      <c r="H140" s="12"/>
      <c r="I140" s="12"/>
      <c r="J140" s="12"/>
      <c r="K140" s="12"/>
      <c r="L140" s="12"/>
      <c r="M140" s="12"/>
      <c r="N140" s="12"/>
      <c r="O140" s="12"/>
      <c r="P140" s="12"/>
      <c r="Q140" s="12"/>
      <c r="R140" s="12"/>
      <c r="S140" s="12"/>
    </row>
    <row r="141" spans="2:19" ht="12.75">
      <c r="B141" s="12"/>
      <c r="C141" s="12"/>
      <c r="D141" s="12"/>
      <c r="E141" s="12"/>
      <c r="F141" s="12"/>
      <c r="G141" s="12"/>
      <c r="H141" s="12"/>
      <c r="I141" s="12"/>
      <c r="J141" s="12"/>
      <c r="K141" s="12"/>
      <c r="L141" s="12"/>
      <c r="M141" s="12"/>
      <c r="N141" s="12"/>
      <c r="O141" s="12"/>
      <c r="P141" s="12"/>
      <c r="Q141" s="12"/>
      <c r="R141" s="12"/>
      <c r="S141" s="12"/>
    </row>
    <row r="142" spans="2:19" ht="12.75">
      <c r="B142" s="12"/>
      <c r="C142" s="12"/>
      <c r="D142" s="12"/>
      <c r="E142" s="12"/>
      <c r="F142" s="12"/>
      <c r="G142" s="12"/>
      <c r="H142" s="12"/>
      <c r="I142" s="12"/>
      <c r="J142" s="12"/>
      <c r="K142" s="12"/>
      <c r="L142" s="12"/>
      <c r="M142" s="12"/>
      <c r="N142" s="12"/>
      <c r="O142" s="12"/>
      <c r="P142" s="12"/>
      <c r="Q142" s="12"/>
      <c r="R142" s="12"/>
      <c r="S142" s="12"/>
    </row>
    <row r="143" spans="2:19" ht="12.75">
      <c r="B143" s="12"/>
      <c r="C143" s="12"/>
      <c r="D143" s="12"/>
      <c r="E143" s="12"/>
      <c r="F143" s="12"/>
      <c r="G143" s="12"/>
      <c r="H143" s="12"/>
      <c r="I143" s="12"/>
      <c r="J143" s="12"/>
      <c r="K143" s="12"/>
      <c r="L143" s="12"/>
      <c r="M143" s="12"/>
      <c r="N143" s="12"/>
      <c r="O143" s="12"/>
      <c r="P143" s="12"/>
      <c r="Q143" s="12"/>
      <c r="R143" s="12"/>
      <c r="S143" s="12"/>
    </row>
    <row r="144" spans="2:19" ht="12.75">
      <c r="B144" s="12"/>
      <c r="C144" s="12"/>
      <c r="D144" s="12"/>
      <c r="E144" s="12"/>
      <c r="F144" s="12"/>
      <c r="G144" s="12"/>
      <c r="H144" s="12"/>
      <c r="I144" s="12"/>
      <c r="J144" s="12"/>
      <c r="K144" s="12"/>
      <c r="L144" s="12"/>
      <c r="M144" s="12"/>
      <c r="N144" s="12"/>
      <c r="O144" s="12"/>
      <c r="P144" s="12"/>
      <c r="Q144" s="12"/>
      <c r="R144" s="12"/>
      <c r="S144" s="12"/>
    </row>
    <row r="145" spans="2:19" ht="12.75">
      <c r="B145" s="12"/>
      <c r="C145" s="12"/>
      <c r="D145" s="12"/>
      <c r="E145" s="12"/>
      <c r="F145" s="12"/>
      <c r="G145" s="12"/>
      <c r="H145" s="12"/>
      <c r="I145" s="12"/>
      <c r="J145" s="12"/>
      <c r="K145" s="12"/>
      <c r="L145" s="12"/>
      <c r="M145" s="12"/>
      <c r="N145" s="12"/>
      <c r="O145" s="12"/>
      <c r="P145" s="12"/>
      <c r="Q145" s="12"/>
      <c r="R145" s="12"/>
      <c r="S145" s="12"/>
    </row>
    <row r="146" spans="2:19" ht="12.75">
      <c r="B146" s="12"/>
      <c r="C146" s="12"/>
      <c r="D146" s="12"/>
      <c r="E146" s="12"/>
      <c r="F146" s="12"/>
      <c r="G146" s="12"/>
      <c r="H146" s="12"/>
      <c r="I146" s="12"/>
      <c r="J146" s="12"/>
      <c r="K146" s="12"/>
      <c r="L146" s="12"/>
      <c r="M146" s="12"/>
      <c r="N146" s="12"/>
      <c r="O146" s="12"/>
      <c r="P146" s="12"/>
      <c r="Q146" s="12"/>
      <c r="R146" s="12"/>
      <c r="S146" s="12"/>
    </row>
    <row r="147" spans="2:19" ht="12.75">
      <c r="B147" s="12"/>
      <c r="C147" s="12"/>
      <c r="D147" s="12"/>
      <c r="E147" s="12"/>
      <c r="F147" s="12"/>
      <c r="G147" s="12"/>
      <c r="H147" s="12"/>
      <c r="I147" s="12"/>
      <c r="J147" s="12"/>
      <c r="K147" s="12"/>
      <c r="L147" s="12"/>
      <c r="M147" s="12"/>
      <c r="N147" s="12"/>
      <c r="O147" s="12"/>
      <c r="P147" s="12"/>
      <c r="Q147" s="12"/>
      <c r="R147" s="12"/>
      <c r="S147" s="12"/>
    </row>
    <row r="148" spans="2:19" ht="12.75">
      <c r="B148" s="12"/>
      <c r="C148" s="12"/>
      <c r="D148" s="12"/>
      <c r="E148" s="12"/>
      <c r="F148" s="12"/>
      <c r="G148" s="12"/>
      <c r="H148" s="12"/>
      <c r="I148" s="12"/>
      <c r="J148" s="12"/>
      <c r="K148" s="12"/>
      <c r="L148" s="12"/>
      <c r="M148" s="12"/>
      <c r="N148" s="12"/>
      <c r="O148" s="12"/>
      <c r="P148" s="12"/>
      <c r="Q148" s="12"/>
      <c r="R148" s="12"/>
      <c r="S148" s="12"/>
    </row>
    <row r="149" spans="2:19" ht="12.75">
      <c r="B149" s="12"/>
      <c r="C149" s="12"/>
      <c r="D149" s="12"/>
      <c r="E149" s="12"/>
      <c r="F149" s="12"/>
      <c r="G149" s="12"/>
      <c r="H149" s="12"/>
      <c r="I149" s="12"/>
      <c r="J149" s="12"/>
      <c r="K149" s="12"/>
      <c r="L149" s="12"/>
      <c r="M149" s="12"/>
      <c r="N149" s="12"/>
      <c r="O149" s="12"/>
      <c r="P149" s="12"/>
      <c r="Q149" s="12"/>
      <c r="R149" s="12"/>
      <c r="S149" s="12"/>
    </row>
    <row r="150" spans="2:19" ht="12.75">
      <c r="B150" s="12"/>
      <c r="C150" s="12"/>
      <c r="D150" s="12"/>
      <c r="E150" s="12"/>
      <c r="F150" s="12"/>
      <c r="G150" s="12"/>
      <c r="H150" s="12"/>
      <c r="I150" s="12"/>
      <c r="J150" s="12"/>
      <c r="K150" s="12"/>
      <c r="L150" s="12"/>
      <c r="M150" s="12"/>
      <c r="N150" s="12"/>
      <c r="O150" s="12"/>
      <c r="P150" s="12"/>
      <c r="Q150" s="12"/>
      <c r="R150" s="12"/>
      <c r="S150" s="12"/>
    </row>
    <row r="151" spans="2:19" ht="12.75">
      <c r="B151" s="12"/>
      <c r="C151" s="12"/>
      <c r="D151" s="12"/>
      <c r="E151" s="12"/>
      <c r="F151" s="12"/>
      <c r="G151" s="12"/>
      <c r="H151" s="12"/>
      <c r="I151" s="12"/>
      <c r="J151" s="12"/>
      <c r="K151" s="12"/>
      <c r="L151" s="12"/>
      <c r="M151" s="12"/>
      <c r="N151" s="12"/>
      <c r="O151" s="12"/>
      <c r="P151" s="12"/>
      <c r="Q151" s="12"/>
      <c r="R151" s="12"/>
      <c r="S151" s="12"/>
    </row>
    <row r="152" spans="2:19" ht="12.75">
      <c r="B152" s="12"/>
      <c r="C152" s="12"/>
      <c r="D152" s="12"/>
      <c r="E152" s="12"/>
      <c r="F152" s="12"/>
      <c r="G152" s="12"/>
      <c r="H152" s="12"/>
      <c r="I152" s="12"/>
      <c r="J152" s="12"/>
      <c r="K152" s="12"/>
      <c r="L152" s="12"/>
      <c r="M152" s="12"/>
      <c r="N152" s="12"/>
      <c r="O152" s="12"/>
      <c r="P152" s="12"/>
      <c r="Q152" s="12"/>
      <c r="R152" s="12"/>
      <c r="S152" s="12"/>
    </row>
    <row r="153" spans="2:19" ht="12.75">
      <c r="B153" s="12"/>
      <c r="C153" s="12"/>
      <c r="D153" s="12"/>
      <c r="E153" s="12"/>
      <c r="F153" s="12"/>
      <c r="G153" s="12"/>
      <c r="H153" s="12"/>
      <c r="I153" s="12"/>
      <c r="J153" s="12"/>
      <c r="K153" s="12"/>
      <c r="L153" s="12"/>
      <c r="M153" s="12"/>
      <c r="N153" s="12"/>
      <c r="O153" s="12"/>
      <c r="P153" s="12"/>
      <c r="Q153" s="12"/>
      <c r="R153" s="12"/>
      <c r="S153" s="12"/>
    </row>
    <row r="154" spans="2:19" ht="12.75">
      <c r="B154" s="12"/>
      <c r="C154" s="12"/>
      <c r="D154" s="12"/>
      <c r="E154" s="12"/>
      <c r="F154" s="12"/>
      <c r="G154" s="12"/>
      <c r="H154" s="12"/>
      <c r="I154" s="12"/>
      <c r="J154" s="12"/>
      <c r="K154" s="12"/>
      <c r="L154" s="12"/>
      <c r="M154" s="12"/>
      <c r="N154" s="12"/>
      <c r="O154" s="12"/>
      <c r="P154" s="12"/>
      <c r="Q154" s="12"/>
      <c r="R154" s="12"/>
      <c r="S154" s="12"/>
    </row>
    <row r="155" spans="2:19" ht="12.75">
      <c r="B155" s="12"/>
      <c r="C155" s="12"/>
      <c r="D155" s="12"/>
      <c r="E155" s="12"/>
      <c r="F155" s="12"/>
      <c r="G155" s="12"/>
      <c r="H155" s="12"/>
      <c r="I155" s="12"/>
      <c r="J155" s="12"/>
      <c r="K155" s="12"/>
      <c r="L155" s="12"/>
      <c r="M155" s="12"/>
      <c r="N155" s="12"/>
      <c r="O155" s="12"/>
      <c r="P155" s="12"/>
      <c r="Q155" s="12"/>
      <c r="R155" s="12"/>
      <c r="S155" s="12"/>
    </row>
    <row r="156" spans="2:19" ht="12.75">
      <c r="B156" s="12"/>
      <c r="C156" s="12"/>
      <c r="D156" s="12"/>
      <c r="E156" s="12"/>
      <c r="F156" s="12"/>
      <c r="G156" s="12"/>
      <c r="H156" s="12"/>
      <c r="I156" s="12"/>
      <c r="J156" s="12"/>
      <c r="K156" s="12"/>
      <c r="L156" s="12"/>
      <c r="M156" s="12"/>
      <c r="N156" s="12"/>
      <c r="O156" s="12"/>
      <c r="P156" s="12"/>
      <c r="Q156" s="12"/>
      <c r="R156" s="12"/>
      <c r="S156" s="12"/>
    </row>
    <row r="157" spans="2:19" ht="12.75">
      <c r="B157" s="12"/>
      <c r="C157" s="12"/>
      <c r="D157" s="12"/>
      <c r="E157" s="12"/>
      <c r="F157" s="12"/>
      <c r="G157" s="12"/>
      <c r="H157" s="12"/>
      <c r="I157" s="12"/>
      <c r="J157" s="12"/>
      <c r="K157" s="12"/>
      <c r="L157" s="12"/>
      <c r="M157" s="12"/>
      <c r="N157" s="12"/>
      <c r="O157" s="12"/>
      <c r="P157" s="12"/>
      <c r="Q157" s="12"/>
      <c r="R157" s="12"/>
      <c r="S157" s="12"/>
    </row>
    <row r="158" spans="2:19" ht="12.75">
      <c r="B158" s="12"/>
      <c r="C158" s="12"/>
      <c r="D158" s="12"/>
      <c r="E158" s="12"/>
      <c r="F158" s="12"/>
      <c r="G158" s="12"/>
      <c r="H158" s="12"/>
      <c r="I158" s="12"/>
      <c r="J158" s="12"/>
      <c r="K158" s="12"/>
      <c r="L158" s="12"/>
      <c r="M158" s="12"/>
      <c r="N158" s="12"/>
      <c r="O158" s="12"/>
      <c r="P158" s="12"/>
      <c r="Q158" s="12"/>
      <c r="R158" s="12"/>
      <c r="S158" s="12"/>
    </row>
    <row r="159" spans="2:19" ht="12.75">
      <c r="B159" s="12"/>
      <c r="C159" s="12"/>
      <c r="D159" s="12"/>
      <c r="E159" s="12"/>
      <c r="F159" s="12"/>
      <c r="G159" s="12"/>
      <c r="H159" s="12"/>
      <c r="I159" s="12"/>
      <c r="J159" s="12"/>
      <c r="K159" s="12"/>
      <c r="L159" s="12"/>
      <c r="M159" s="12"/>
      <c r="N159" s="12"/>
      <c r="O159" s="12"/>
      <c r="P159" s="12"/>
      <c r="Q159" s="12"/>
      <c r="R159" s="12"/>
      <c r="S159" s="12"/>
    </row>
    <row r="160" spans="2:19" ht="12.75">
      <c r="B160" s="12"/>
      <c r="C160" s="12"/>
      <c r="D160" s="12"/>
      <c r="E160" s="12"/>
      <c r="F160" s="12"/>
      <c r="G160" s="12"/>
      <c r="H160" s="12"/>
      <c r="I160" s="12"/>
      <c r="J160" s="12"/>
      <c r="K160" s="12"/>
      <c r="L160" s="12"/>
      <c r="M160" s="12"/>
      <c r="N160" s="12"/>
      <c r="O160" s="12"/>
      <c r="P160" s="12"/>
      <c r="Q160" s="12"/>
      <c r="R160" s="12"/>
      <c r="S160" s="12"/>
    </row>
    <row r="161" spans="2:19" ht="12.75">
      <c r="B161" s="12"/>
      <c r="C161" s="12"/>
      <c r="D161" s="12"/>
      <c r="E161" s="12"/>
      <c r="F161" s="12"/>
      <c r="G161" s="12"/>
      <c r="H161" s="12"/>
      <c r="I161" s="12"/>
      <c r="J161" s="12"/>
      <c r="K161" s="12"/>
      <c r="L161" s="12"/>
      <c r="M161" s="12"/>
      <c r="N161" s="12"/>
      <c r="O161" s="12"/>
      <c r="P161" s="12"/>
      <c r="Q161" s="12"/>
      <c r="R161" s="12"/>
      <c r="S161" s="12"/>
    </row>
    <row r="162" spans="2:19" ht="12.75">
      <c r="B162" s="12"/>
      <c r="C162" s="12"/>
      <c r="D162" s="12"/>
      <c r="E162" s="12"/>
      <c r="F162" s="12"/>
      <c r="G162" s="12"/>
      <c r="H162" s="12"/>
      <c r="I162" s="12"/>
      <c r="J162" s="12"/>
      <c r="K162" s="12"/>
      <c r="L162" s="12"/>
      <c r="M162" s="12"/>
      <c r="N162" s="12"/>
      <c r="O162" s="12"/>
      <c r="P162" s="12"/>
      <c r="Q162" s="12"/>
      <c r="R162" s="12"/>
      <c r="S162" s="12"/>
    </row>
    <row r="163" spans="2:19" ht="12.75">
      <c r="B163" s="12"/>
      <c r="C163" s="12"/>
      <c r="D163" s="12"/>
      <c r="E163" s="12"/>
      <c r="F163" s="12"/>
      <c r="G163" s="12"/>
      <c r="H163" s="12"/>
      <c r="I163" s="12"/>
      <c r="J163" s="12"/>
      <c r="K163" s="12"/>
      <c r="L163" s="12"/>
      <c r="M163" s="12"/>
      <c r="N163" s="12"/>
      <c r="O163" s="12"/>
      <c r="P163" s="12"/>
      <c r="Q163" s="12"/>
      <c r="R163" s="12"/>
      <c r="S163" s="12"/>
    </row>
    <row r="164" spans="2:19" ht="12.75">
      <c r="B164" s="12"/>
      <c r="C164" s="12"/>
      <c r="D164" s="12"/>
      <c r="E164" s="12"/>
      <c r="F164" s="12"/>
      <c r="G164" s="12"/>
      <c r="H164" s="12"/>
      <c r="I164" s="12"/>
      <c r="J164" s="12"/>
      <c r="K164" s="12"/>
      <c r="L164" s="12"/>
      <c r="M164" s="12"/>
      <c r="N164" s="12"/>
      <c r="O164" s="12"/>
      <c r="P164" s="12"/>
      <c r="Q164" s="12"/>
      <c r="R164" s="12"/>
      <c r="S164" s="12"/>
    </row>
    <row r="165" spans="2:19" ht="12.75">
      <c r="B165" s="12"/>
      <c r="C165" s="12"/>
      <c r="D165" s="12"/>
      <c r="E165" s="12"/>
      <c r="F165" s="12"/>
      <c r="G165" s="12"/>
      <c r="H165" s="12"/>
      <c r="I165" s="12"/>
      <c r="J165" s="12"/>
      <c r="K165" s="12"/>
      <c r="L165" s="12"/>
      <c r="M165" s="12"/>
      <c r="N165" s="12"/>
      <c r="O165" s="12"/>
      <c r="P165" s="12"/>
      <c r="Q165" s="12"/>
      <c r="R165" s="12"/>
      <c r="S165" s="12"/>
    </row>
    <row r="166" spans="2:19" ht="12.75">
      <c r="B166" s="12"/>
      <c r="C166" s="12"/>
      <c r="D166" s="12"/>
      <c r="E166" s="12"/>
      <c r="F166" s="12"/>
      <c r="G166" s="12"/>
      <c r="H166" s="12"/>
      <c r="I166" s="12"/>
      <c r="J166" s="12"/>
      <c r="K166" s="12"/>
      <c r="L166" s="12"/>
      <c r="M166" s="12"/>
      <c r="N166" s="12"/>
      <c r="O166" s="12"/>
      <c r="P166" s="12"/>
      <c r="Q166" s="12"/>
      <c r="R166" s="12"/>
      <c r="S166" s="12"/>
    </row>
    <row r="167" spans="2:19" ht="12.75">
      <c r="B167" s="12"/>
      <c r="C167" s="12"/>
      <c r="D167" s="12"/>
      <c r="E167" s="12"/>
      <c r="F167" s="12"/>
      <c r="G167" s="12"/>
      <c r="H167" s="12"/>
      <c r="I167" s="12"/>
      <c r="J167" s="12"/>
      <c r="K167" s="12"/>
      <c r="L167" s="12"/>
      <c r="M167" s="12"/>
      <c r="N167" s="12"/>
      <c r="O167" s="12"/>
      <c r="P167" s="12"/>
      <c r="Q167" s="12"/>
      <c r="R167" s="12"/>
      <c r="S167" s="12"/>
    </row>
    <row r="168" spans="2:19" ht="12.75">
      <c r="B168" s="12"/>
      <c r="C168" s="12"/>
      <c r="D168" s="12"/>
      <c r="E168" s="12"/>
      <c r="F168" s="12"/>
      <c r="G168" s="12"/>
      <c r="H168" s="12"/>
      <c r="I168" s="12"/>
      <c r="J168" s="12"/>
      <c r="K168" s="12"/>
      <c r="L168" s="12"/>
      <c r="M168" s="12"/>
      <c r="N168" s="12"/>
      <c r="O168" s="12"/>
      <c r="P168" s="12"/>
      <c r="Q168" s="12"/>
      <c r="R168" s="12"/>
      <c r="S168" s="12"/>
    </row>
    <row r="169" spans="2:19" ht="12.75">
      <c r="B169" s="12"/>
      <c r="C169" s="12"/>
      <c r="D169" s="12"/>
      <c r="E169" s="12"/>
      <c r="F169" s="12"/>
      <c r="G169" s="12"/>
      <c r="H169" s="12"/>
      <c r="I169" s="12"/>
      <c r="J169" s="12"/>
      <c r="K169" s="12"/>
      <c r="L169" s="12"/>
      <c r="M169" s="12"/>
      <c r="N169" s="12"/>
      <c r="O169" s="12"/>
      <c r="P169" s="12"/>
      <c r="Q169" s="12"/>
      <c r="R169" s="12"/>
      <c r="S169" s="12"/>
    </row>
    <row r="170" spans="2:19" ht="12.75">
      <c r="B170" s="12"/>
      <c r="C170" s="12"/>
      <c r="D170" s="12"/>
      <c r="E170" s="12"/>
      <c r="F170" s="12"/>
      <c r="G170" s="12"/>
      <c r="H170" s="12"/>
      <c r="I170" s="12"/>
      <c r="J170" s="12"/>
      <c r="K170" s="12"/>
      <c r="L170" s="12"/>
      <c r="M170" s="12"/>
      <c r="N170" s="12"/>
      <c r="O170" s="12"/>
      <c r="P170" s="12"/>
      <c r="Q170" s="12"/>
      <c r="R170" s="12"/>
      <c r="S170" s="12"/>
    </row>
    <row r="171" spans="2:19" ht="12.75">
      <c r="B171" s="12"/>
      <c r="C171" s="12"/>
      <c r="D171" s="12"/>
      <c r="E171" s="12"/>
      <c r="F171" s="12"/>
      <c r="G171" s="12"/>
      <c r="H171" s="12"/>
      <c r="I171" s="12"/>
      <c r="J171" s="12"/>
      <c r="K171" s="12"/>
      <c r="L171" s="12"/>
      <c r="M171" s="12"/>
      <c r="N171" s="12"/>
      <c r="O171" s="12"/>
      <c r="P171" s="12"/>
      <c r="Q171" s="12"/>
      <c r="R171" s="12"/>
      <c r="S171" s="12"/>
    </row>
    <row r="172" spans="2:19" ht="12.75">
      <c r="B172" s="12"/>
      <c r="C172" s="12"/>
      <c r="D172" s="12"/>
      <c r="E172" s="12"/>
      <c r="F172" s="12"/>
      <c r="G172" s="12"/>
      <c r="H172" s="12"/>
      <c r="I172" s="12"/>
      <c r="J172" s="12"/>
      <c r="K172" s="12"/>
      <c r="L172" s="12"/>
      <c r="M172" s="12"/>
      <c r="N172" s="12"/>
      <c r="O172" s="12"/>
      <c r="P172" s="12"/>
      <c r="Q172" s="12"/>
      <c r="R172" s="12"/>
      <c r="S172" s="12"/>
    </row>
    <row r="173" spans="2:19" ht="12.75">
      <c r="B173" s="12"/>
      <c r="C173" s="12"/>
      <c r="D173" s="12"/>
      <c r="E173" s="12"/>
      <c r="F173" s="12"/>
      <c r="G173" s="12"/>
      <c r="H173" s="12"/>
      <c r="I173" s="12"/>
      <c r="J173" s="12"/>
      <c r="K173" s="12"/>
      <c r="L173" s="12"/>
      <c r="M173" s="12"/>
      <c r="N173" s="12"/>
      <c r="O173" s="12"/>
      <c r="P173" s="12"/>
      <c r="Q173" s="12"/>
      <c r="R173" s="12"/>
      <c r="S173" s="12"/>
    </row>
    <row r="174" spans="2:19" ht="12.75">
      <c r="B174" s="12"/>
      <c r="C174" s="12"/>
      <c r="D174" s="12"/>
      <c r="E174" s="12"/>
      <c r="F174" s="12"/>
      <c r="G174" s="12"/>
      <c r="H174" s="12"/>
      <c r="I174" s="12"/>
      <c r="J174" s="12"/>
      <c r="K174" s="12"/>
      <c r="L174" s="12"/>
      <c r="M174" s="12"/>
      <c r="N174" s="12"/>
      <c r="O174" s="12"/>
      <c r="P174" s="12"/>
      <c r="Q174" s="12"/>
      <c r="R174" s="12"/>
      <c r="S174" s="12"/>
    </row>
    <row r="175" spans="2:19" ht="12.75">
      <c r="B175" s="12"/>
      <c r="C175" s="12"/>
      <c r="D175" s="12"/>
      <c r="E175" s="12"/>
      <c r="F175" s="12"/>
      <c r="G175" s="12"/>
      <c r="H175" s="12"/>
      <c r="I175" s="12"/>
      <c r="J175" s="12"/>
      <c r="K175" s="12"/>
      <c r="L175" s="12"/>
      <c r="M175" s="12"/>
      <c r="N175" s="12"/>
      <c r="O175" s="12"/>
      <c r="P175" s="12"/>
      <c r="Q175" s="12"/>
      <c r="R175" s="12"/>
      <c r="S175" s="12"/>
    </row>
    <row r="176" spans="2:19" ht="12.75">
      <c r="B176" s="12"/>
      <c r="C176" s="12"/>
      <c r="D176" s="12"/>
      <c r="E176" s="12"/>
      <c r="F176" s="12"/>
      <c r="G176" s="12"/>
      <c r="H176" s="12"/>
      <c r="I176" s="12"/>
      <c r="J176" s="12"/>
      <c r="K176" s="12"/>
      <c r="L176" s="12"/>
      <c r="M176" s="12"/>
      <c r="N176" s="12"/>
      <c r="O176" s="12"/>
      <c r="P176" s="12"/>
      <c r="Q176" s="12"/>
      <c r="R176" s="12"/>
      <c r="S176" s="12"/>
    </row>
    <row r="177" spans="2:19" ht="12.75">
      <c r="B177" s="12"/>
      <c r="C177" s="12"/>
      <c r="D177" s="12"/>
      <c r="E177" s="12"/>
      <c r="F177" s="12"/>
      <c r="G177" s="12"/>
      <c r="H177" s="12"/>
      <c r="I177" s="12"/>
      <c r="J177" s="12"/>
      <c r="K177" s="12"/>
      <c r="L177" s="12"/>
      <c r="M177" s="12"/>
      <c r="N177" s="12"/>
      <c r="O177" s="12"/>
      <c r="P177" s="12"/>
      <c r="Q177" s="12"/>
      <c r="R177" s="12"/>
      <c r="S177" s="12"/>
    </row>
    <row r="178" spans="2:19" ht="12.75">
      <c r="B178" s="12"/>
      <c r="C178" s="12"/>
      <c r="D178" s="12"/>
      <c r="E178" s="12"/>
      <c r="F178" s="12"/>
      <c r="G178" s="12"/>
      <c r="H178" s="12"/>
      <c r="I178" s="12"/>
      <c r="J178" s="12"/>
      <c r="K178" s="12"/>
      <c r="L178" s="12"/>
      <c r="M178" s="12"/>
      <c r="N178" s="12"/>
      <c r="O178" s="12"/>
      <c r="P178" s="12"/>
      <c r="Q178" s="12"/>
      <c r="R178" s="12"/>
      <c r="S178" s="12"/>
    </row>
    <row r="179" spans="2:19" ht="12.75">
      <c r="B179" s="12"/>
      <c r="C179" s="12"/>
      <c r="D179" s="12"/>
      <c r="E179" s="12"/>
      <c r="F179" s="12"/>
      <c r="G179" s="12"/>
      <c r="H179" s="12"/>
      <c r="I179" s="12"/>
      <c r="J179" s="12"/>
      <c r="K179" s="12"/>
      <c r="L179" s="12"/>
      <c r="M179" s="12"/>
      <c r="N179" s="12"/>
      <c r="O179" s="12"/>
      <c r="P179" s="12"/>
      <c r="Q179" s="12"/>
      <c r="R179" s="12"/>
      <c r="S179" s="12"/>
    </row>
    <row r="180" spans="2:19" ht="12.75">
      <c r="B180" s="12"/>
      <c r="C180" s="12"/>
      <c r="D180" s="12"/>
      <c r="E180" s="12"/>
      <c r="F180" s="12"/>
      <c r="G180" s="12"/>
      <c r="H180" s="12"/>
      <c r="I180" s="12"/>
      <c r="J180" s="12"/>
      <c r="K180" s="12"/>
      <c r="L180" s="12"/>
      <c r="M180" s="12"/>
      <c r="N180" s="12"/>
      <c r="O180" s="12"/>
      <c r="P180" s="12"/>
      <c r="Q180" s="12"/>
      <c r="R180" s="12"/>
      <c r="S180" s="12"/>
    </row>
    <row r="181" spans="2:19" ht="12.75">
      <c r="B181" s="12"/>
      <c r="C181" s="12"/>
      <c r="D181" s="12"/>
      <c r="E181" s="12"/>
      <c r="F181" s="12"/>
      <c r="G181" s="12"/>
      <c r="H181" s="12"/>
      <c r="I181" s="12"/>
      <c r="J181" s="12"/>
      <c r="K181" s="12"/>
      <c r="L181" s="12"/>
      <c r="M181" s="12"/>
      <c r="N181" s="12"/>
      <c r="O181" s="12"/>
      <c r="P181" s="12"/>
      <c r="Q181" s="12"/>
      <c r="R181" s="12"/>
      <c r="S181" s="12"/>
    </row>
    <row r="182" spans="2:19" ht="12.75">
      <c r="B182" s="12"/>
      <c r="C182" s="12"/>
      <c r="D182" s="12"/>
      <c r="E182" s="12"/>
      <c r="F182" s="12"/>
      <c r="G182" s="12"/>
      <c r="H182" s="12"/>
      <c r="I182" s="12"/>
      <c r="J182" s="12"/>
      <c r="K182" s="12"/>
      <c r="L182" s="12"/>
      <c r="M182" s="12"/>
      <c r="N182" s="12"/>
      <c r="O182" s="12"/>
      <c r="P182" s="12"/>
      <c r="Q182" s="12"/>
      <c r="R182" s="12"/>
      <c r="S182" s="12"/>
    </row>
    <row r="183" spans="2:19" ht="12.75">
      <c r="B183" s="12"/>
      <c r="C183" s="12"/>
      <c r="D183" s="12"/>
      <c r="E183" s="12"/>
      <c r="F183" s="12"/>
      <c r="G183" s="12"/>
      <c r="H183" s="12"/>
      <c r="I183" s="12"/>
      <c r="J183" s="12"/>
      <c r="K183" s="12"/>
      <c r="L183" s="12"/>
      <c r="M183" s="12"/>
      <c r="N183" s="12"/>
      <c r="O183" s="12"/>
      <c r="P183" s="12"/>
      <c r="Q183" s="12"/>
      <c r="R183" s="12"/>
      <c r="S183" s="12"/>
    </row>
    <row r="184" spans="2:19" ht="12.75">
      <c r="B184" s="12"/>
      <c r="C184" s="12"/>
      <c r="D184" s="12"/>
      <c r="E184" s="12"/>
      <c r="F184" s="12"/>
      <c r="G184" s="12"/>
      <c r="H184" s="12"/>
      <c r="I184" s="12"/>
      <c r="J184" s="12"/>
      <c r="K184" s="12"/>
      <c r="L184" s="12"/>
      <c r="M184" s="12"/>
      <c r="N184" s="12"/>
      <c r="O184" s="12"/>
      <c r="P184" s="12"/>
      <c r="Q184" s="12"/>
      <c r="R184" s="12"/>
      <c r="S184" s="12"/>
    </row>
    <row r="185" spans="2:19" ht="12.75">
      <c r="B185" s="12"/>
      <c r="C185" s="12"/>
      <c r="D185" s="12"/>
      <c r="E185" s="12"/>
      <c r="F185" s="12"/>
      <c r="G185" s="12"/>
      <c r="H185" s="12"/>
      <c r="I185" s="12"/>
      <c r="J185" s="12"/>
      <c r="K185" s="12"/>
      <c r="L185" s="12"/>
      <c r="M185" s="12"/>
      <c r="N185" s="12"/>
      <c r="O185" s="12"/>
      <c r="P185" s="12"/>
      <c r="Q185" s="12"/>
      <c r="R185" s="12"/>
      <c r="S185" s="12"/>
    </row>
    <row r="186" spans="2:19" ht="12.75">
      <c r="B186" s="12"/>
      <c r="C186" s="12"/>
      <c r="D186" s="12"/>
      <c r="E186" s="12"/>
      <c r="F186" s="12"/>
      <c r="G186" s="12"/>
      <c r="H186" s="12"/>
      <c r="I186" s="12"/>
      <c r="J186" s="12"/>
      <c r="K186" s="12"/>
      <c r="L186" s="12"/>
      <c r="M186" s="12"/>
      <c r="N186" s="12"/>
      <c r="O186" s="12"/>
      <c r="P186" s="12"/>
      <c r="Q186" s="12"/>
      <c r="R186" s="12"/>
      <c r="S186" s="12"/>
    </row>
    <row r="187" spans="2:19" ht="12.75">
      <c r="B187" s="12"/>
      <c r="C187" s="12"/>
      <c r="D187" s="12"/>
      <c r="E187" s="12"/>
      <c r="F187" s="12"/>
      <c r="G187" s="12"/>
      <c r="H187" s="12"/>
      <c r="I187" s="12"/>
      <c r="J187" s="12"/>
      <c r="K187" s="12"/>
      <c r="L187" s="12"/>
      <c r="M187" s="12"/>
      <c r="N187" s="12"/>
      <c r="O187" s="12"/>
      <c r="P187" s="12"/>
      <c r="Q187" s="12"/>
      <c r="R187" s="12"/>
      <c r="S187" s="12"/>
    </row>
    <row r="188" spans="2:19" ht="12.75">
      <c r="B188" s="12"/>
      <c r="C188" s="12"/>
      <c r="D188" s="12"/>
      <c r="E188" s="12"/>
      <c r="F188" s="12"/>
      <c r="G188" s="12"/>
      <c r="H188" s="12"/>
      <c r="I188" s="12"/>
      <c r="J188" s="12"/>
      <c r="K188" s="12"/>
      <c r="L188" s="12"/>
      <c r="M188" s="12"/>
      <c r="N188" s="12"/>
      <c r="O188" s="12"/>
      <c r="P188" s="12"/>
      <c r="Q188" s="12"/>
      <c r="R188" s="12"/>
      <c r="S188" s="12"/>
    </row>
    <row r="189" spans="2:19" ht="12.75">
      <c r="B189" s="12"/>
      <c r="C189" s="12"/>
      <c r="D189" s="12"/>
      <c r="E189" s="12"/>
      <c r="F189" s="12"/>
      <c r="G189" s="12"/>
      <c r="H189" s="12"/>
      <c r="I189" s="12"/>
      <c r="J189" s="12"/>
      <c r="K189" s="12"/>
      <c r="L189" s="12"/>
      <c r="M189" s="12"/>
      <c r="N189" s="12"/>
      <c r="O189" s="12"/>
      <c r="P189" s="12"/>
      <c r="Q189" s="12"/>
      <c r="R189" s="12"/>
      <c r="S189" s="12"/>
    </row>
    <row r="190" spans="2:19" ht="12.75">
      <c r="B190" s="12"/>
      <c r="C190" s="12"/>
      <c r="D190" s="12"/>
      <c r="E190" s="12"/>
      <c r="F190" s="12"/>
      <c r="G190" s="12"/>
      <c r="H190" s="12"/>
      <c r="I190" s="12"/>
      <c r="J190" s="12"/>
      <c r="K190" s="12"/>
      <c r="L190" s="12"/>
      <c r="M190" s="12"/>
      <c r="N190" s="12"/>
      <c r="O190" s="12"/>
      <c r="P190" s="12"/>
      <c r="Q190" s="12"/>
      <c r="R190" s="12"/>
      <c r="S190" s="12"/>
    </row>
    <row r="191" spans="2:19" ht="12.75">
      <c r="B191" s="12"/>
      <c r="C191" s="12"/>
      <c r="D191" s="12"/>
      <c r="E191" s="12"/>
      <c r="F191" s="12"/>
      <c r="G191" s="12"/>
      <c r="H191" s="12"/>
      <c r="I191" s="12"/>
      <c r="J191" s="12"/>
      <c r="K191" s="12"/>
      <c r="L191" s="12"/>
      <c r="M191" s="12"/>
      <c r="N191" s="12"/>
      <c r="O191" s="12"/>
      <c r="P191" s="12"/>
      <c r="Q191" s="12"/>
      <c r="R191" s="12"/>
      <c r="S191" s="12"/>
    </row>
    <row r="192" spans="2:19" ht="12.75">
      <c r="B192" s="12"/>
      <c r="C192" s="12"/>
      <c r="D192" s="12"/>
      <c r="E192" s="12"/>
      <c r="F192" s="12"/>
      <c r="G192" s="12"/>
      <c r="H192" s="12"/>
      <c r="I192" s="12"/>
      <c r="J192" s="12"/>
      <c r="K192" s="12"/>
      <c r="L192" s="12"/>
      <c r="M192" s="12"/>
      <c r="N192" s="12"/>
      <c r="O192" s="12"/>
      <c r="P192" s="12"/>
      <c r="Q192" s="12"/>
      <c r="R192" s="12"/>
      <c r="S192" s="12"/>
    </row>
    <row r="193" spans="2:19" ht="12.75">
      <c r="B193" s="12"/>
      <c r="C193" s="12"/>
      <c r="D193" s="12"/>
      <c r="E193" s="12"/>
      <c r="F193" s="12"/>
      <c r="G193" s="12"/>
      <c r="H193" s="12"/>
      <c r="I193" s="12"/>
      <c r="J193" s="12"/>
      <c r="K193" s="12"/>
      <c r="L193" s="12"/>
      <c r="M193" s="12"/>
      <c r="N193" s="12"/>
      <c r="O193" s="12"/>
      <c r="P193" s="12"/>
      <c r="Q193" s="12"/>
      <c r="R193" s="12"/>
      <c r="S193" s="12"/>
    </row>
    <row r="194" spans="2:19" ht="12.75">
      <c r="B194" s="12"/>
      <c r="C194" s="12"/>
      <c r="D194" s="12"/>
      <c r="E194" s="12"/>
      <c r="F194" s="12"/>
      <c r="G194" s="12"/>
      <c r="H194" s="12"/>
      <c r="I194" s="12"/>
      <c r="J194" s="12"/>
      <c r="K194" s="12"/>
      <c r="L194" s="12"/>
      <c r="M194" s="12"/>
      <c r="N194" s="12"/>
      <c r="O194" s="12"/>
      <c r="P194" s="12"/>
      <c r="Q194" s="12"/>
      <c r="R194" s="12"/>
      <c r="S194" s="12"/>
    </row>
    <row r="195" spans="2:19" ht="12.75">
      <c r="B195" s="12"/>
      <c r="C195" s="12"/>
      <c r="D195" s="12"/>
      <c r="E195" s="12"/>
      <c r="F195" s="12"/>
      <c r="G195" s="12"/>
      <c r="H195" s="12"/>
      <c r="I195" s="12"/>
      <c r="J195" s="12"/>
      <c r="K195" s="12"/>
      <c r="L195" s="12"/>
      <c r="M195" s="12"/>
      <c r="N195" s="12"/>
      <c r="O195" s="12"/>
      <c r="P195" s="12"/>
      <c r="Q195" s="12"/>
      <c r="R195" s="12"/>
      <c r="S195" s="12"/>
    </row>
    <row r="196" spans="2:19" ht="12.75">
      <c r="B196" s="12"/>
      <c r="C196" s="12"/>
      <c r="D196" s="12"/>
      <c r="E196" s="12"/>
      <c r="F196" s="12"/>
      <c r="G196" s="12"/>
      <c r="H196" s="12"/>
      <c r="I196" s="12"/>
      <c r="J196" s="12"/>
      <c r="K196" s="12"/>
      <c r="L196" s="12"/>
      <c r="M196" s="12"/>
      <c r="N196" s="12"/>
      <c r="O196" s="12"/>
      <c r="P196" s="12"/>
      <c r="Q196" s="12"/>
      <c r="R196" s="12"/>
      <c r="S196" s="12"/>
    </row>
    <row r="197" spans="2:19" ht="12.75">
      <c r="B197" s="12"/>
      <c r="C197" s="12"/>
      <c r="D197" s="12"/>
      <c r="E197" s="12"/>
      <c r="F197" s="12"/>
      <c r="G197" s="12"/>
      <c r="H197" s="12"/>
      <c r="I197" s="12"/>
      <c r="J197" s="12"/>
      <c r="K197" s="12"/>
      <c r="L197" s="12"/>
      <c r="M197" s="12"/>
      <c r="N197" s="12"/>
      <c r="O197" s="12"/>
      <c r="P197" s="12"/>
      <c r="Q197" s="12"/>
      <c r="R197" s="12"/>
      <c r="S197" s="12"/>
    </row>
    <row r="198" spans="2:19" ht="12.75">
      <c r="B198" s="12"/>
      <c r="C198" s="12"/>
      <c r="D198" s="12"/>
      <c r="E198" s="12"/>
      <c r="F198" s="12"/>
      <c r="G198" s="12"/>
      <c r="H198" s="12"/>
      <c r="I198" s="12"/>
      <c r="J198" s="12"/>
      <c r="K198" s="12"/>
      <c r="L198" s="12"/>
      <c r="M198" s="12"/>
      <c r="N198" s="12"/>
      <c r="O198" s="12"/>
      <c r="P198" s="12"/>
      <c r="Q198" s="12"/>
      <c r="R198" s="12"/>
      <c r="S198" s="12"/>
    </row>
    <row r="199" spans="2:19" ht="12.75">
      <c r="B199" s="12"/>
      <c r="C199" s="12"/>
      <c r="D199" s="12"/>
      <c r="E199" s="12"/>
      <c r="F199" s="12"/>
      <c r="G199" s="12"/>
      <c r="H199" s="12"/>
      <c r="I199" s="12"/>
      <c r="J199" s="12"/>
      <c r="K199" s="12"/>
      <c r="L199" s="12"/>
      <c r="M199" s="12"/>
      <c r="N199" s="12"/>
      <c r="O199" s="12"/>
      <c r="P199" s="12"/>
      <c r="Q199" s="12"/>
      <c r="R199" s="12"/>
      <c r="S199" s="12"/>
    </row>
    <row r="200" spans="2:19" ht="12.75">
      <c r="B200" s="12"/>
      <c r="C200" s="12"/>
      <c r="D200" s="12"/>
      <c r="E200" s="12"/>
      <c r="F200" s="12"/>
      <c r="G200" s="12"/>
      <c r="H200" s="12"/>
      <c r="I200" s="12"/>
      <c r="J200" s="12"/>
      <c r="K200" s="12"/>
      <c r="L200" s="12"/>
      <c r="M200" s="12"/>
      <c r="N200" s="12"/>
      <c r="O200" s="12"/>
      <c r="P200" s="12"/>
      <c r="Q200" s="12"/>
      <c r="R200" s="12"/>
      <c r="S200" s="12"/>
    </row>
    <row r="201" spans="2:19" ht="12.75">
      <c r="B201" s="12"/>
      <c r="C201" s="12"/>
      <c r="D201" s="12"/>
      <c r="E201" s="12"/>
      <c r="F201" s="12"/>
      <c r="G201" s="12"/>
      <c r="H201" s="12"/>
      <c r="I201" s="12"/>
      <c r="J201" s="12"/>
      <c r="K201" s="12"/>
      <c r="L201" s="12"/>
      <c r="M201" s="12"/>
      <c r="N201" s="12"/>
      <c r="O201" s="12"/>
      <c r="P201" s="12"/>
      <c r="Q201" s="12"/>
      <c r="R201" s="12"/>
      <c r="S201" s="12"/>
    </row>
    <row r="202" spans="2:19" ht="12.75">
      <c r="B202" s="12"/>
      <c r="C202" s="12"/>
      <c r="D202" s="12"/>
      <c r="E202" s="12"/>
      <c r="F202" s="12"/>
      <c r="G202" s="12"/>
      <c r="H202" s="12"/>
      <c r="I202" s="12"/>
      <c r="J202" s="12"/>
      <c r="K202" s="12"/>
      <c r="L202" s="12"/>
      <c r="M202" s="12"/>
      <c r="N202" s="12"/>
      <c r="O202" s="12"/>
      <c r="P202" s="12"/>
      <c r="Q202" s="12"/>
      <c r="R202" s="12"/>
      <c r="S202" s="12"/>
    </row>
    <row r="203" spans="2:19" ht="12.75">
      <c r="B203" s="12"/>
      <c r="C203" s="12"/>
      <c r="D203" s="12"/>
      <c r="E203" s="12"/>
      <c r="F203" s="12"/>
      <c r="G203" s="12"/>
      <c r="H203" s="12"/>
      <c r="I203" s="12"/>
      <c r="J203" s="12"/>
      <c r="K203" s="12"/>
      <c r="L203" s="12"/>
      <c r="M203" s="12"/>
      <c r="N203" s="12"/>
      <c r="O203" s="12"/>
      <c r="P203" s="12"/>
      <c r="Q203" s="12"/>
      <c r="R203" s="12"/>
      <c r="S203" s="12"/>
    </row>
    <row r="204" spans="2:19" ht="12.75">
      <c r="B204" s="12"/>
      <c r="C204" s="12"/>
      <c r="D204" s="12"/>
      <c r="E204" s="12"/>
      <c r="F204" s="12"/>
      <c r="G204" s="12"/>
      <c r="H204" s="12"/>
      <c r="I204" s="12"/>
      <c r="J204" s="12"/>
      <c r="K204" s="12"/>
      <c r="L204" s="12"/>
      <c r="M204" s="12"/>
      <c r="N204" s="12"/>
      <c r="O204" s="12"/>
      <c r="P204" s="12"/>
      <c r="Q204" s="12"/>
      <c r="R204" s="12"/>
      <c r="S204" s="12"/>
    </row>
    <row r="205" spans="2:19" ht="12.75">
      <c r="B205" s="12"/>
      <c r="C205" s="12"/>
      <c r="D205" s="12"/>
      <c r="E205" s="12"/>
      <c r="F205" s="12"/>
      <c r="G205" s="12"/>
      <c r="H205" s="12"/>
      <c r="I205" s="12"/>
      <c r="J205" s="12"/>
      <c r="K205" s="12"/>
      <c r="L205" s="12"/>
      <c r="M205" s="12"/>
      <c r="N205" s="12"/>
      <c r="O205" s="12"/>
      <c r="P205" s="12"/>
      <c r="Q205" s="12"/>
      <c r="R205" s="12"/>
      <c r="S205" s="12"/>
    </row>
    <row r="206" spans="2:19" ht="12.75">
      <c r="B206" s="12"/>
      <c r="C206" s="12"/>
      <c r="D206" s="12"/>
      <c r="E206" s="12"/>
      <c r="F206" s="12"/>
      <c r="G206" s="12"/>
      <c r="H206" s="12"/>
      <c r="I206" s="12"/>
      <c r="J206" s="12"/>
      <c r="K206" s="12"/>
      <c r="L206" s="12"/>
      <c r="M206" s="12"/>
      <c r="N206" s="12"/>
      <c r="O206" s="12"/>
      <c r="P206" s="12"/>
      <c r="Q206" s="12"/>
      <c r="R206" s="12"/>
      <c r="S206" s="12"/>
    </row>
    <row r="207" spans="2:19" ht="12.75">
      <c r="B207" s="12"/>
      <c r="C207" s="12"/>
      <c r="D207" s="12"/>
      <c r="E207" s="12"/>
      <c r="F207" s="12"/>
      <c r="G207" s="12"/>
      <c r="H207" s="12"/>
      <c r="I207" s="12"/>
      <c r="J207" s="12"/>
      <c r="K207" s="12"/>
      <c r="L207" s="12"/>
      <c r="M207" s="12"/>
      <c r="N207" s="12"/>
      <c r="O207" s="12"/>
      <c r="P207" s="12"/>
      <c r="Q207" s="12"/>
      <c r="R207" s="12"/>
      <c r="S207" s="12"/>
    </row>
    <row r="208" spans="2:19" ht="12.75">
      <c r="B208" s="12"/>
      <c r="C208" s="12"/>
      <c r="D208" s="12"/>
      <c r="E208" s="12"/>
      <c r="F208" s="12"/>
      <c r="G208" s="12"/>
      <c r="H208" s="12"/>
      <c r="I208" s="12"/>
      <c r="J208" s="12"/>
      <c r="K208" s="12"/>
      <c r="L208" s="12"/>
      <c r="M208" s="12"/>
      <c r="N208" s="12"/>
      <c r="O208" s="12"/>
      <c r="P208" s="12"/>
      <c r="Q208" s="12"/>
      <c r="R208" s="12"/>
      <c r="S208" s="12"/>
    </row>
    <row r="209" spans="2:19" ht="12.75">
      <c r="B209" s="12"/>
      <c r="C209" s="12"/>
      <c r="D209" s="12"/>
      <c r="E209" s="12"/>
      <c r="F209" s="12"/>
      <c r="G209" s="12"/>
      <c r="H209" s="12"/>
      <c r="I209" s="12"/>
      <c r="J209" s="12"/>
      <c r="K209" s="12"/>
      <c r="L209" s="12"/>
      <c r="M209" s="12"/>
      <c r="N209" s="12"/>
      <c r="O209" s="12"/>
      <c r="P209" s="12"/>
      <c r="Q209" s="12"/>
      <c r="R209" s="12"/>
      <c r="S209" s="12"/>
    </row>
    <row r="210" spans="2:19" ht="12.75">
      <c r="B210" s="12"/>
      <c r="C210" s="12"/>
      <c r="D210" s="12"/>
      <c r="E210" s="12"/>
      <c r="F210" s="12"/>
      <c r="G210" s="12"/>
      <c r="H210" s="12"/>
      <c r="I210" s="12"/>
      <c r="J210" s="12"/>
      <c r="K210" s="12"/>
      <c r="L210" s="12"/>
      <c r="M210" s="12"/>
      <c r="N210" s="12"/>
      <c r="O210" s="12"/>
      <c r="P210" s="12"/>
      <c r="Q210" s="12"/>
      <c r="R210" s="12"/>
      <c r="S210" s="12"/>
    </row>
    <row r="211" spans="2:19" ht="12.75">
      <c r="B211" s="12"/>
      <c r="C211" s="12"/>
      <c r="D211" s="12"/>
      <c r="E211" s="12"/>
      <c r="F211" s="12"/>
      <c r="G211" s="12"/>
      <c r="H211" s="12"/>
      <c r="I211" s="12"/>
      <c r="J211" s="12"/>
      <c r="K211" s="12"/>
      <c r="L211" s="12"/>
      <c r="M211" s="12"/>
      <c r="N211" s="12"/>
      <c r="O211" s="12"/>
      <c r="P211" s="12"/>
      <c r="Q211" s="12"/>
      <c r="R211" s="12"/>
      <c r="S211" s="12"/>
    </row>
    <row r="212" spans="2:19" ht="12.75">
      <c r="B212" s="12"/>
      <c r="C212" s="12"/>
      <c r="D212" s="12"/>
      <c r="E212" s="12"/>
      <c r="F212" s="12"/>
      <c r="G212" s="12"/>
      <c r="H212" s="12"/>
      <c r="I212" s="12"/>
      <c r="J212" s="12"/>
      <c r="K212" s="12"/>
      <c r="L212" s="12"/>
      <c r="M212" s="12"/>
      <c r="N212" s="12"/>
      <c r="O212" s="12"/>
      <c r="P212" s="12"/>
      <c r="Q212" s="12"/>
      <c r="R212" s="12"/>
      <c r="S212" s="12"/>
    </row>
    <row r="213" spans="2:19" ht="12.75">
      <c r="B213" s="12"/>
      <c r="C213" s="12"/>
      <c r="D213" s="12"/>
      <c r="E213" s="12"/>
      <c r="F213" s="12"/>
      <c r="G213" s="12"/>
      <c r="H213" s="12"/>
      <c r="I213" s="12"/>
      <c r="J213" s="12"/>
      <c r="K213" s="12"/>
      <c r="L213" s="12"/>
      <c r="M213" s="12"/>
      <c r="N213" s="12"/>
      <c r="O213" s="12"/>
      <c r="P213" s="12"/>
      <c r="Q213" s="12"/>
      <c r="R213" s="12"/>
      <c r="S213" s="12"/>
    </row>
    <row r="214" spans="2:19" ht="12.75">
      <c r="B214" s="12"/>
      <c r="C214" s="12"/>
      <c r="D214" s="12"/>
      <c r="E214" s="12"/>
      <c r="F214" s="12"/>
      <c r="G214" s="12"/>
      <c r="H214" s="12"/>
      <c r="I214" s="12"/>
      <c r="J214" s="12"/>
      <c r="K214" s="12"/>
      <c r="L214" s="12"/>
      <c r="M214" s="12"/>
      <c r="N214" s="12"/>
      <c r="O214" s="12"/>
      <c r="P214" s="12"/>
      <c r="Q214" s="12"/>
      <c r="R214" s="12"/>
      <c r="S214" s="12"/>
    </row>
    <row r="215" spans="2:19" ht="12.75">
      <c r="B215" s="12"/>
      <c r="C215" s="12"/>
      <c r="D215" s="12"/>
      <c r="E215" s="12"/>
      <c r="F215" s="12"/>
      <c r="G215" s="12"/>
      <c r="H215" s="12"/>
      <c r="I215" s="12"/>
      <c r="J215" s="12"/>
      <c r="K215" s="12"/>
      <c r="L215" s="12"/>
      <c r="M215" s="12"/>
      <c r="N215" s="12"/>
      <c r="O215" s="12"/>
      <c r="P215" s="12"/>
      <c r="Q215" s="12"/>
      <c r="R215" s="12"/>
      <c r="S215" s="12"/>
    </row>
    <row r="216" spans="2:19" ht="12.75">
      <c r="B216" s="12"/>
      <c r="C216" s="12"/>
      <c r="D216" s="12"/>
      <c r="E216" s="12"/>
      <c r="F216" s="12"/>
      <c r="G216" s="12"/>
      <c r="H216" s="12"/>
      <c r="I216" s="12"/>
      <c r="J216" s="12"/>
      <c r="K216" s="12"/>
      <c r="L216" s="12"/>
      <c r="M216" s="12"/>
      <c r="N216" s="12"/>
      <c r="O216" s="12"/>
      <c r="P216" s="12"/>
      <c r="Q216" s="12"/>
      <c r="R216" s="12"/>
      <c r="S216" s="12"/>
    </row>
    <row r="217" spans="2:19" ht="12.75">
      <c r="B217" s="12"/>
      <c r="C217" s="12"/>
      <c r="D217" s="12"/>
      <c r="E217" s="12"/>
      <c r="F217" s="12"/>
      <c r="G217" s="12"/>
      <c r="H217" s="12"/>
      <c r="I217" s="12"/>
      <c r="J217" s="12"/>
      <c r="K217" s="12"/>
      <c r="L217" s="12"/>
      <c r="M217" s="12"/>
      <c r="N217" s="12"/>
      <c r="O217" s="12"/>
      <c r="P217" s="12"/>
      <c r="Q217" s="12"/>
      <c r="R217" s="12"/>
      <c r="S217" s="12"/>
    </row>
    <row r="218" spans="2:19" ht="12.75">
      <c r="B218" s="12"/>
      <c r="C218" s="12"/>
      <c r="D218" s="12"/>
      <c r="E218" s="12"/>
      <c r="F218" s="12"/>
      <c r="G218" s="12"/>
      <c r="H218" s="12"/>
      <c r="I218" s="12"/>
      <c r="J218" s="12"/>
      <c r="K218" s="12"/>
      <c r="L218" s="12"/>
      <c r="M218" s="12"/>
      <c r="N218" s="12"/>
      <c r="O218" s="12"/>
      <c r="P218" s="12"/>
      <c r="Q218" s="12"/>
      <c r="R218" s="12"/>
      <c r="S218" s="12"/>
    </row>
    <row r="219" spans="2:19" ht="12.75">
      <c r="B219" s="12"/>
      <c r="C219" s="12"/>
      <c r="D219" s="12"/>
      <c r="E219" s="12"/>
      <c r="F219" s="12"/>
      <c r="G219" s="12"/>
      <c r="H219" s="12"/>
      <c r="I219" s="12"/>
      <c r="J219" s="12"/>
      <c r="K219" s="12"/>
      <c r="L219" s="12"/>
      <c r="M219" s="12"/>
      <c r="N219" s="12"/>
      <c r="O219" s="12"/>
      <c r="P219" s="12"/>
      <c r="Q219" s="12"/>
      <c r="R219" s="12"/>
      <c r="S219" s="12"/>
    </row>
    <row r="220" spans="2:19" ht="12.75">
      <c r="B220" s="12"/>
      <c r="C220" s="12"/>
      <c r="D220" s="12"/>
      <c r="E220" s="12"/>
      <c r="F220" s="12"/>
      <c r="G220" s="12"/>
      <c r="H220" s="12"/>
      <c r="I220" s="12"/>
      <c r="J220" s="12"/>
      <c r="K220" s="12"/>
      <c r="L220" s="12"/>
      <c r="M220" s="12"/>
      <c r="N220" s="12"/>
      <c r="O220" s="12"/>
      <c r="P220" s="12"/>
      <c r="Q220" s="12"/>
      <c r="R220" s="12"/>
      <c r="S220" s="12"/>
    </row>
    <row r="221" spans="2:19" ht="12.75">
      <c r="B221" s="12"/>
      <c r="C221" s="12"/>
      <c r="D221" s="12"/>
      <c r="E221" s="12"/>
      <c r="F221" s="12"/>
      <c r="G221" s="12"/>
      <c r="H221" s="12"/>
      <c r="I221" s="12"/>
      <c r="J221" s="12"/>
      <c r="K221" s="12"/>
      <c r="L221" s="12"/>
      <c r="M221" s="12"/>
      <c r="N221" s="12"/>
      <c r="O221" s="12"/>
      <c r="P221" s="12"/>
      <c r="Q221" s="12"/>
      <c r="R221" s="12"/>
      <c r="S221" s="12"/>
    </row>
    <row r="222" spans="2:19" ht="12.75">
      <c r="B222" s="12"/>
      <c r="C222" s="12"/>
      <c r="D222" s="12"/>
      <c r="E222" s="12"/>
      <c r="F222" s="12"/>
      <c r="G222" s="12"/>
      <c r="H222" s="12"/>
      <c r="I222" s="12"/>
      <c r="J222" s="12"/>
      <c r="K222" s="12"/>
      <c r="L222" s="12"/>
      <c r="M222" s="12"/>
      <c r="N222" s="12"/>
      <c r="O222" s="12"/>
      <c r="P222" s="12"/>
      <c r="Q222" s="12"/>
      <c r="R222" s="12"/>
      <c r="S222" s="12"/>
    </row>
    <row r="223" spans="2:19" ht="12.75">
      <c r="B223" s="12"/>
      <c r="C223" s="12"/>
      <c r="D223" s="12"/>
      <c r="E223" s="12"/>
      <c r="F223" s="12"/>
      <c r="G223" s="12"/>
      <c r="H223" s="12"/>
      <c r="I223" s="12"/>
      <c r="J223" s="12"/>
      <c r="K223" s="12"/>
      <c r="L223" s="12"/>
      <c r="M223" s="12"/>
      <c r="N223" s="12"/>
      <c r="O223" s="12"/>
      <c r="P223" s="12"/>
      <c r="Q223" s="12"/>
      <c r="R223" s="12"/>
      <c r="S223" s="12"/>
    </row>
    <row r="224" spans="15:19" ht="12.75">
      <c r="O224" s="12"/>
      <c r="P224" s="12"/>
      <c r="Q224" s="12"/>
      <c r="R224" s="12"/>
      <c r="S224" s="12"/>
    </row>
    <row r="225" spans="15:19" ht="12.75">
      <c r="O225" s="12"/>
      <c r="P225" s="12"/>
      <c r="Q225" s="12"/>
      <c r="R225" s="12"/>
      <c r="S225" s="12"/>
    </row>
    <row r="226" spans="18:19" ht="12.75">
      <c r="R226" s="12"/>
      <c r="S226" s="12"/>
    </row>
    <row r="227" spans="18:19" ht="12.75">
      <c r="R227" s="12"/>
      <c r="S227" s="12"/>
    </row>
    <row r="228" spans="18:19" ht="12.75">
      <c r="R228" s="12"/>
      <c r="S228" s="12"/>
    </row>
    <row r="229" spans="18:19" ht="12.75">
      <c r="R229" s="12"/>
      <c r="S229" s="12"/>
    </row>
    <row r="230" spans="18:19" ht="12.75">
      <c r="R230" s="12"/>
      <c r="S230" s="12"/>
    </row>
    <row r="231" spans="18:19" ht="12.75">
      <c r="R231" s="12"/>
      <c r="S231" s="12"/>
    </row>
    <row r="232" spans="18:19" ht="12.75">
      <c r="R232" s="12"/>
      <c r="S232" s="12"/>
    </row>
    <row r="233" spans="18:19" ht="12.75">
      <c r="R233" s="12"/>
      <c r="S233" s="12"/>
    </row>
    <row r="234" spans="18:19" ht="12.75">
      <c r="R234" s="12"/>
      <c r="S234" s="12"/>
    </row>
    <row r="235" spans="18:19" ht="12.75">
      <c r="R235" s="12"/>
      <c r="S235" s="12"/>
    </row>
    <row r="236" spans="18:19" ht="12.75">
      <c r="R236" s="12"/>
      <c r="S236" s="12"/>
    </row>
    <row r="237" spans="18:19" ht="12.75">
      <c r="R237" s="12"/>
      <c r="S237" s="12"/>
    </row>
  </sheetData>
  <mergeCells count="4">
    <mergeCell ref="A3:Q3"/>
    <mergeCell ref="B5:G5"/>
    <mergeCell ref="H5:L5"/>
    <mergeCell ref="M5:Q5"/>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N232"/>
  <sheetViews>
    <sheetView workbookViewId="0" topLeftCell="A1">
      <pane xSplit="1" ySplit="6" topLeftCell="B7" activePane="bottomRight" state="frozen"/>
      <selection pane="topLeft" activeCell="A1" sqref="A1"/>
      <selection pane="topRight" activeCell="B1" sqref="B1"/>
      <selection pane="bottomLeft" activeCell="A9" sqref="A9"/>
      <selection pane="bottomRight" activeCell="A3" sqref="A3:K17"/>
    </sheetView>
  </sheetViews>
  <sheetFormatPr defaultColWidth="11.421875" defaultRowHeight="12.75"/>
  <cols>
    <col min="1" max="1" width="9.7109375" style="1" customWidth="1"/>
    <col min="2" max="11" width="11.7109375" style="1" customWidth="1"/>
    <col min="12" max="14" width="9.7109375" style="1" customWidth="1"/>
    <col min="15" max="16384" width="11.421875" style="1" customWidth="1"/>
  </cols>
  <sheetData>
    <row r="1" spans="2:11" ht="12.75">
      <c r="B1" s="2"/>
      <c r="C1" s="2"/>
      <c r="D1" s="2"/>
      <c r="E1" s="2"/>
      <c r="F1" s="2"/>
      <c r="G1" s="2"/>
      <c r="H1" s="2"/>
      <c r="I1" s="2"/>
      <c r="J1" s="2"/>
      <c r="K1" s="2"/>
    </row>
    <row r="2" ht="13.5" thickBot="1"/>
    <row r="3" spans="1:11" ht="19.5" customHeight="1" thickTop="1">
      <c r="A3" s="628" t="s">
        <v>190</v>
      </c>
      <c r="B3" s="629"/>
      <c r="C3" s="629"/>
      <c r="D3" s="629"/>
      <c r="E3" s="629"/>
      <c r="F3" s="629"/>
      <c r="G3" s="629"/>
      <c r="H3" s="629"/>
      <c r="I3" s="629"/>
      <c r="J3" s="629"/>
      <c r="K3" s="630"/>
    </row>
    <row r="4" spans="1:11" ht="19.5" customHeight="1">
      <c r="A4" s="29"/>
      <c r="B4" s="30"/>
      <c r="C4" s="30"/>
      <c r="D4" s="30"/>
      <c r="E4" s="30"/>
      <c r="F4" s="30"/>
      <c r="G4" s="30"/>
      <c r="H4" s="30"/>
      <c r="I4" s="30"/>
      <c r="J4" s="30"/>
      <c r="K4" s="32"/>
    </row>
    <row r="5" spans="1:11" ht="19.5" customHeight="1">
      <c r="A5" s="3"/>
      <c r="B5" s="610" t="s">
        <v>360</v>
      </c>
      <c r="C5" s="610"/>
      <c r="D5" s="610"/>
      <c r="E5" s="610"/>
      <c r="F5" s="612"/>
      <c r="G5" s="610" t="s">
        <v>359</v>
      </c>
      <c r="H5" s="610"/>
      <c r="I5" s="610"/>
      <c r="J5" s="610"/>
      <c r="K5" s="611"/>
    </row>
    <row r="6" spans="1:11" ht="69.75" customHeight="1">
      <c r="A6" s="18" t="s">
        <v>356</v>
      </c>
      <c r="B6" s="14" t="s">
        <v>361</v>
      </c>
      <c r="C6" s="14" t="s">
        <v>358</v>
      </c>
      <c r="D6" s="14" t="s">
        <v>362</v>
      </c>
      <c r="E6" s="14" t="s">
        <v>363</v>
      </c>
      <c r="F6" s="299" t="s">
        <v>364</v>
      </c>
      <c r="G6" s="48" t="s">
        <v>361</v>
      </c>
      <c r="H6" s="14" t="s">
        <v>358</v>
      </c>
      <c r="I6" s="14" t="s">
        <v>362</v>
      </c>
      <c r="J6" s="14" t="s">
        <v>363</v>
      </c>
      <c r="K6" s="46" t="s">
        <v>364</v>
      </c>
    </row>
    <row r="7" spans="1:14" ht="19.5" customHeight="1">
      <c r="A7" s="9">
        <v>2005</v>
      </c>
      <c r="B7" s="23">
        <f aca="true" t="shared" si="0" ref="B7:B12">C7+D7+E7+F7</f>
        <v>750.809</v>
      </c>
      <c r="C7" s="17">
        <f>'CN8'!B9</f>
        <v>236.512</v>
      </c>
      <c r="D7" s="17">
        <f>'CN9'!B9</f>
        <v>40.171</v>
      </c>
      <c r="E7" s="17">
        <f>'CN9'!C9</f>
        <v>161.818</v>
      </c>
      <c r="F7" s="141">
        <f>'CN10'!B9</f>
        <v>312.308</v>
      </c>
      <c r="G7" s="24">
        <f>B7/'CN3'!$B6</f>
        <v>0.4983853120148053</v>
      </c>
      <c r="H7" s="22">
        <f>C7/'CN3'!$B6</f>
        <v>0.15699612939541965</v>
      </c>
      <c r="I7" s="22">
        <f>D7/'CN3'!$B6</f>
        <v>0.026665418726928878</v>
      </c>
      <c r="J7" s="22">
        <f>E7/'CN3'!$B6</f>
        <v>0.10741442153678468</v>
      </c>
      <c r="K7" s="47">
        <f>F7/'CN3'!$B6</f>
        <v>0.20730934235567208</v>
      </c>
      <c r="L7" s="27"/>
      <c r="M7" s="8"/>
      <c r="N7" s="8"/>
    </row>
    <row r="8" spans="1:14" ht="19.5" customHeight="1">
      <c r="A8" s="9">
        <f>A7+1</f>
        <v>2006</v>
      </c>
      <c r="B8" s="23">
        <f t="shared" si="0"/>
        <v>791.199</v>
      </c>
      <c r="C8" s="17">
        <f>'CN8'!B10</f>
        <v>245.20999999999998</v>
      </c>
      <c r="D8" s="17">
        <f>'CN9'!B10</f>
        <v>51.643</v>
      </c>
      <c r="E8" s="17">
        <f>'CN9'!C10</f>
        <v>165.937</v>
      </c>
      <c r="F8" s="141">
        <f>'CN10'!B10</f>
        <v>328.409</v>
      </c>
      <c r="G8" s="24">
        <f>B8/'CN3'!$B7</f>
        <v>0.5010184390469644</v>
      </c>
      <c r="H8" s="22">
        <f>C8/'CN3'!$B7</f>
        <v>0.15527665156137221</v>
      </c>
      <c r="I8" s="22">
        <f>D8/'CN3'!$B7</f>
        <v>0.032702386185652896</v>
      </c>
      <c r="J8" s="22">
        <f>E8/'CN3'!$B7</f>
        <v>0.10507785869311784</v>
      </c>
      <c r="K8" s="47">
        <f>F8/'CN3'!$B7</f>
        <v>0.20796154260682145</v>
      </c>
      <c r="L8" s="27"/>
      <c r="M8" s="8"/>
      <c r="N8" s="8"/>
    </row>
    <row r="9" spans="1:14" ht="19.5" customHeight="1">
      <c r="A9" s="9">
        <f>A8+1</f>
        <v>2007</v>
      </c>
      <c r="B9" s="23">
        <f t="shared" si="0"/>
        <v>816.7470000000001</v>
      </c>
      <c r="C9" s="17">
        <f>'CN8'!B11</f>
        <v>253.98200000000003</v>
      </c>
      <c r="D9" s="17">
        <f>'CN9'!B11</f>
        <v>54.568</v>
      </c>
      <c r="E9" s="17">
        <f>'CN9'!C11</f>
        <v>168.466</v>
      </c>
      <c r="F9" s="141">
        <f>'CN10'!B11</f>
        <v>339.731</v>
      </c>
      <c r="G9" s="24">
        <f>B9/'CN3'!$B8</f>
        <v>0.4918527092195848</v>
      </c>
      <c r="H9" s="22">
        <f>C9/'CN3'!$B8</f>
        <v>0.15295034422288492</v>
      </c>
      <c r="I9" s="22">
        <f>D9/'CN3'!$B8</f>
        <v>0.032861361764039906</v>
      </c>
      <c r="J9" s="22">
        <f>E9/'CN3'!$B8</f>
        <v>0.10145180638727362</v>
      </c>
      <c r="K9" s="47">
        <f>F9/'CN3'!$B8</f>
        <v>0.20458919684538635</v>
      </c>
      <c r="L9" s="27"/>
      <c r="M9" s="8"/>
      <c r="N9" s="8"/>
    </row>
    <row r="10" spans="1:14" ht="19.5" customHeight="1">
      <c r="A10" s="9">
        <v>2008</v>
      </c>
      <c r="B10" s="23">
        <f t="shared" si="0"/>
        <v>835.079</v>
      </c>
      <c r="C10" s="17">
        <f>'CN8'!B12</f>
        <v>257.464</v>
      </c>
      <c r="D10" s="17">
        <f>'CN9'!B12</f>
        <v>52.427</v>
      </c>
      <c r="E10" s="17">
        <f>'CN9'!C12</f>
        <v>175.37300000000002</v>
      </c>
      <c r="F10" s="141">
        <f>'CN10'!B12</f>
        <v>349.815</v>
      </c>
      <c r="G10" s="24">
        <f>B10/'CN3'!$B9</f>
        <v>0.4927722751828543</v>
      </c>
      <c r="H10" s="22">
        <f>C10/'CN3'!$B9</f>
        <v>0.1519270884044245</v>
      </c>
      <c r="I10" s="22">
        <f>D10/'CN3'!$B9</f>
        <v>0.03093668032726425</v>
      </c>
      <c r="J10" s="22">
        <f>E10/'CN3'!$B9</f>
        <v>0.10348596026919935</v>
      </c>
      <c r="K10" s="47">
        <f>F10/'CN3'!$B9</f>
        <v>0.20642254618196623</v>
      </c>
      <c r="L10" s="27"/>
      <c r="M10" s="8"/>
      <c r="N10" s="8"/>
    </row>
    <row r="11" spans="1:14" ht="19.5" customHeight="1">
      <c r="A11" s="9">
        <v>2009</v>
      </c>
      <c r="B11" s="23">
        <f t="shared" si="0"/>
        <v>790.032</v>
      </c>
      <c r="C11" s="17">
        <f>'CN8'!B13</f>
        <v>247.54</v>
      </c>
      <c r="D11" s="17">
        <f>'CN9'!B13</f>
        <v>23.052</v>
      </c>
      <c r="E11" s="17">
        <f>'CN9'!C13</f>
        <v>167.633</v>
      </c>
      <c r="F11" s="141">
        <f>'CN10'!B13</f>
        <v>351.807</v>
      </c>
      <c r="G11" s="24">
        <f>B11/'CN3'!$B10</f>
        <v>0.48024480551177134</v>
      </c>
      <c r="H11" s="22">
        <f>C11/'CN3'!$B10</f>
        <v>0.15047466324956948</v>
      </c>
      <c r="I11" s="22">
        <f>D11/'CN3'!$B10</f>
        <v>0.014012854234584614</v>
      </c>
      <c r="J11" s="22">
        <f>E11/'CN3'!$B10</f>
        <v>0.10190078057895727</v>
      </c>
      <c r="K11" s="47">
        <f>F11/'CN3'!$B10</f>
        <v>0.21385650744865997</v>
      </c>
      <c r="L11" s="8"/>
      <c r="M11" s="8"/>
      <c r="N11" s="8"/>
    </row>
    <row r="12" spans="1:14" ht="19.5" customHeight="1" thickBot="1">
      <c r="A12" s="10">
        <v>2010</v>
      </c>
      <c r="B12" s="230">
        <f t="shared" si="0"/>
        <v>812.383016925929</v>
      </c>
      <c r="C12" s="185">
        <f>'CN8'!B14</f>
        <v>248.44241999999997</v>
      </c>
      <c r="D12" s="185">
        <f>'CN9'!B14</f>
        <v>35</v>
      </c>
      <c r="E12" s="185">
        <f>'CN9'!C14</f>
        <v>171.85649192592916</v>
      </c>
      <c r="F12" s="300">
        <f>'CN10'!B14</f>
        <v>357.08410499999997</v>
      </c>
      <c r="G12" s="43">
        <f>B12/'CN3'!$B11</f>
        <v>0.48367438395614404</v>
      </c>
      <c r="H12" s="42">
        <f>C12/'CN3'!$B11</f>
        <v>0.14791697012177932</v>
      </c>
      <c r="I12" s="42">
        <f>D12/'CN3'!$B11</f>
        <v>0.020838204499305218</v>
      </c>
      <c r="J12" s="42">
        <f>E12/'CN3'!$B11</f>
        <v>0.10231944923673451</v>
      </c>
      <c r="K12" s="188">
        <f>F12/'CN3'!$B11</f>
        <v>0.21259976009832504</v>
      </c>
      <c r="L12" s="8"/>
      <c r="M12" s="8"/>
      <c r="N12" s="8"/>
    </row>
    <row r="13" spans="1:14" ht="19.5" customHeight="1" thickTop="1">
      <c r="A13" s="396">
        <v>2011</v>
      </c>
      <c r="B13" s="397">
        <f>C13+D13+E13+F13</f>
        <v>846.4362941247664</v>
      </c>
      <c r="C13" s="398">
        <f>'CN8'!B15</f>
        <v>258.09354795700006</v>
      </c>
      <c r="D13" s="398">
        <f>'CN9'!B15</f>
        <v>45</v>
      </c>
      <c r="E13" s="398">
        <f>'CN9'!C15</f>
        <v>179.83112727776646</v>
      </c>
      <c r="F13" s="493">
        <f>'CN10'!B15</f>
        <v>363.51161888999997</v>
      </c>
      <c r="G13" s="424">
        <f>B13/'CN3'!$B12</f>
        <v>0.48927080700709963</v>
      </c>
      <c r="H13" s="399">
        <f>C13/'CN3'!$B12</f>
        <v>0.14918741004935382</v>
      </c>
      <c r="I13" s="399">
        <f>D13/'CN3'!$B12</f>
        <v>0.026011628362516914</v>
      </c>
      <c r="J13" s="399">
        <f>E13/'CN3'!$B12</f>
        <v>0.10394889890581642</v>
      </c>
      <c r="K13" s="453">
        <f>F13/'CN3'!$B12</f>
        <v>0.2101228696894125</v>
      </c>
      <c r="L13" s="8"/>
      <c r="M13" s="8"/>
      <c r="N13" s="8"/>
    </row>
    <row r="14" spans="1:14" ht="19.5" customHeight="1" thickBot="1">
      <c r="A14" s="10">
        <v>2012</v>
      </c>
      <c r="B14" s="230">
        <f>C14+D14+E14+F14</f>
        <v>871.8293829485094</v>
      </c>
      <c r="C14" s="185">
        <f>'CN8'!B16</f>
        <v>265.83635439571003</v>
      </c>
      <c r="D14" s="185">
        <f>'CN9'!B16</f>
        <v>46.35</v>
      </c>
      <c r="E14" s="185">
        <f>'CN9'!C16</f>
        <v>185.22606109609944</v>
      </c>
      <c r="F14" s="300">
        <f>'CN10'!B16</f>
        <v>374.4169674567</v>
      </c>
      <c r="G14" s="43">
        <f>B14/'CN3'!$B13</f>
        <v>0.48927080700709963</v>
      </c>
      <c r="H14" s="42">
        <f>C14/'CN3'!$B13</f>
        <v>0.14918741004935382</v>
      </c>
      <c r="I14" s="42">
        <f>D14/'CN3'!$B13</f>
        <v>0.026011628362516914</v>
      </c>
      <c r="J14" s="42">
        <f>E14/'CN3'!$B13</f>
        <v>0.10394889890581642</v>
      </c>
      <c r="K14" s="188">
        <f>F14/'CN3'!$B13</f>
        <v>0.21012286968941252</v>
      </c>
      <c r="L14" s="8"/>
      <c r="M14" s="8"/>
      <c r="N14" s="8"/>
    </row>
    <row r="15" spans="2:14" ht="14.25" thickBot="1" thickTop="1">
      <c r="B15" s="12"/>
      <c r="C15" s="12"/>
      <c r="D15" s="12"/>
      <c r="E15" s="12"/>
      <c r="F15" s="12"/>
      <c r="G15" s="12"/>
      <c r="H15" s="12"/>
      <c r="I15" s="12"/>
      <c r="J15" s="12"/>
      <c r="K15" s="12"/>
      <c r="L15" s="8"/>
      <c r="M15" s="8"/>
      <c r="N15" s="8"/>
    </row>
    <row r="16" spans="1:14" ht="13.5" thickTop="1">
      <c r="A16" s="412" t="s">
        <v>122</v>
      </c>
      <c r="B16" s="407"/>
      <c r="C16" s="407"/>
      <c r="D16" s="407"/>
      <c r="E16" s="407"/>
      <c r="F16" s="521"/>
      <c r="G16" s="521"/>
      <c r="H16" s="407"/>
      <c r="I16" s="407"/>
      <c r="J16" s="407"/>
      <c r="K16" s="409"/>
      <c r="L16" s="8"/>
      <c r="M16" s="8"/>
      <c r="N16" s="8"/>
    </row>
    <row r="17" spans="1:14" ht="13.5" thickBot="1">
      <c r="A17" s="404" t="s">
        <v>30</v>
      </c>
      <c r="B17" s="410"/>
      <c r="C17" s="410"/>
      <c r="D17" s="410"/>
      <c r="E17" s="410"/>
      <c r="F17" s="410"/>
      <c r="G17" s="410"/>
      <c r="H17" s="410"/>
      <c r="I17" s="410"/>
      <c r="J17" s="410"/>
      <c r="K17" s="411"/>
      <c r="L17" s="8"/>
      <c r="M17" s="8"/>
      <c r="N17" s="8"/>
    </row>
    <row r="18" spans="2:14" ht="13.5" thickTop="1">
      <c r="B18" s="12"/>
      <c r="C18" s="12"/>
      <c r="D18" s="12"/>
      <c r="E18" s="12"/>
      <c r="F18" s="12"/>
      <c r="G18" s="12"/>
      <c r="H18" s="12"/>
      <c r="I18" s="12"/>
      <c r="J18" s="12"/>
      <c r="K18" s="12"/>
      <c r="L18" s="8"/>
      <c r="M18" s="8"/>
      <c r="N18" s="8"/>
    </row>
    <row r="19" spans="2:14" ht="12.75">
      <c r="B19" s="12"/>
      <c r="C19" s="12"/>
      <c r="D19" s="12"/>
      <c r="E19" s="12"/>
      <c r="F19" s="56"/>
      <c r="G19" s="74"/>
      <c r="H19" s="12"/>
      <c r="I19" s="12"/>
      <c r="J19" s="12"/>
      <c r="K19" s="12"/>
      <c r="L19" s="8"/>
      <c r="M19" s="8"/>
      <c r="N19" s="8"/>
    </row>
    <row r="20" spans="2:14" ht="12.75">
      <c r="B20" s="12"/>
      <c r="C20" s="12"/>
      <c r="D20" s="12"/>
      <c r="E20" s="12"/>
      <c r="F20" s="12"/>
      <c r="G20" s="12"/>
      <c r="H20" s="12"/>
      <c r="I20" s="12"/>
      <c r="J20" s="12"/>
      <c r="K20" s="12"/>
      <c r="L20" s="8"/>
      <c r="M20" s="8"/>
      <c r="N20" s="8"/>
    </row>
    <row r="21" spans="2:14" ht="12.75">
      <c r="B21" s="12"/>
      <c r="C21" s="12"/>
      <c r="D21" s="12"/>
      <c r="E21" s="12"/>
      <c r="F21" s="12"/>
      <c r="G21" s="12"/>
      <c r="H21" s="12"/>
      <c r="I21" s="12"/>
      <c r="J21" s="12"/>
      <c r="K21" s="12"/>
      <c r="L21" s="8"/>
      <c r="M21" s="8"/>
      <c r="N21" s="8"/>
    </row>
    <row r="22" spans="2:14" ht="12.75">
      <c r="B22" s="12"/>
      <c r="C22" s="12"/>
      <c r="D22" s="12"/>
      <c r="E22" s="12"/>
      <c r="F22" s="12"/>
      <c r="G22" s="12"/>
      <c r="H22" s="12"/>
      <c r="I22" s="12"/>
      <c r="J22" s="12"/>
      <c r="K22" s="12"/>
      <c r="L22" s="8"/>
      <c r="M22" s="8"/>
      <c r="N22" s="8"/>
    </row>
    <row r="23" spans="2:14" ht="12.75">
      <c r="B23" s="12"/>
      <c r="C23" s="12"/>
      <c r="D23" s="12"/>
      <c r="E23" s="12"/>
      <c r="F23" s="12"/>
      <c r="G23" s="12"/>
      <c r="H23" s="12"/>
      <c r="I23" s="12"/>
      <c r="J23" s="12"/>
      <c r="K23" s="12"/>
      <c r="L23" s="8"/>
      <c r="M23" s="8"/>
      <c r="N23" s="8"/>
    </row>
    <row r="24" spans="2:14" ht="12.75">
      <c r="B24" s="12"/>
      <c r="C24" s="12"/>
      <c r="D24" s="12"/>
      <c r="E24" s="12"/>
      <c r="F24" s="12"/>
      <c r="G24" s="12"/>
      <c r="H24" s="12"/>
      <c r="I24" s="12"/>
      <c r="J24" s="12"/>
      <c r="K24" s="12"/>
      <c r="L24" s="8"/>
      <c r="M24" s="8"/>
      <c r="N24" s="8"/>
    </row>
    <row r="25" spans="2:14" ht="12.75">
      <c r="B25" s="12"/>
      <c r="C25" s="12"/>
      <c r="D25" s="12"/>
      <c r="E25" s="12"/>
      <c r="F25" s="12"/>
      <c r="G25" s="12"/>
      <c r="H25" s="12"/>
      <c r="I25" s="12"/>
      <c r="J25" s="12"/>
      <c r="K25" s="12"/>
      <c r="L25" s="8"/>
      <c r="M25" s="8"/>
      <c r="N25" s="8"/>
    </row>
    <row r="26" spans="2:14" ht="12.75">
      <c r="B26" s="12"/>
      <c r="C26" s="12"/>
      <c r="D26" s="12"/>
      <c r="E26" s="12"/>
      <c r="F26" s="12"/>
      <c r="G26" s="12"/>
      <c r="H26" s="12"/>
      <c r="I26" s="12"/>
      <c r="J26" s="12"/>
      <c r="K26" s="12"/>
      <c r="L26" s="8"/>
      <c r="M26" s="8"/>
      <c r="N26" s="8"/>
    </row>
    <row r="27" spans="2:14" ht="12.75">
      <c r="B27" s="12"/>
      <c r="C27" s="12"/>
      <c r="D27" s="12"/>
      <c r="E27" s="12"/>
      <c r="F27" s="12"/>
      <c r="G27" s="12"/>
      <c r="H27" s="12"/>
      <c r="I27" s="12"/>
      <c r="J27" s="12"/>
      <c r="K27" s="12"/>
      <c r="L27" s="12"/>
      <c r="M27" s="12"/>
      <c r="N27" s="12"/>
    </row>
    <row r="28" spans="2:14" ht="12.75">
      <c r="B28" s="12"/>
      <c r="C28" s="12"/>
      <c r="D28" s="12"/>
      <c r="E28" s="12"/>
      <c r="F28" s="12"/>
      <c r="G28" s="12"/>
      <c r="H28" s="12"/>
      <c r="I28" s="12"/>
      <c r="J28" s="12"/>
      <c r="K28" s="12"/>
      <c r="L28" s="12"/>
      <c r="M28" s="12"/>
      <c r="N28" s="12"/>
    </row>
    <row r="29" spans="2:14" ht="12.75">
      <c r="B29" s="12"/>
      <c r="C29" s="12"/>
      <c r="D29" s="12"/>
      <c r="E29" s="12"/>
      <c r="F29" s="12"/>
      <c r="G29" s="12"/>
      <c r="H29" s="12"/>
      <c r="I29" s="12"/>
      <c r="J29" s="12"/>
      <c r="K29" s="12"/>
      <c r="L29" s="12"/>
      <c r="M29" s="12"/>
      <c r="N29" s="12"/>
    </row>
    <row r="30" spans="2:14" ht="12.75">
      <c r="B30" s="12"/>
      <c r="C30" s="12"/>
      <c r="D30" s="12"/>
      <c r="E30" s="12"/>
      <c r="F30" s="12"/>
      <c r="G30" s="12"/>
      <c r="H30" s="12"/>
      <c r="I30" s="12"/>
      <c r="J30" s="12"/>
      <c r="K30" s="12"/>
      <c r="L30" s="12"/>
      <c r="M30" s="12"/>
      <c r="N30" s="12"/>
    </row>
    <row r="31" spans="2:14" ht="12.75">
      <c r="B31" s="12"/>
      <c r="C31" s="12"/>
      <c r="D31" s="12"/>
      <c r="E31" s="12"/>
      <c r="F31" s="12"/>
      <c r="G31" s="12"/>
      <c r="H31" s="12"/>
      <c r="I31" s="12"/>
      <c r="J31" s="12"/>
      <c r="K31" s="12"/>
      <c r="L31" s="12"/>
      <c r="M31" s="12"/>
      <c r="N31" s="12"/>
    </row>
    <row r="32" spans="2:14" ht="12.75">
      <c r="B32" s="12"/>
      <c r="C32" s="12"/>
      <c r="D32" s="12"/>
      <c r="E32" s="12"/>
      <c r="F32" s="12"/>
      <c r="G32" s="12"/>
      <c r="H32" s="12"/>
      <c r="I32" s="12"/>
      <c r="J32" s="12"/>
      <c r="K32" s="12"/>
      <c r="L32" s="12"/>
      <c r="M32" s="12"/>
      <c r="N32" s="12"/>
    </row>
    <row r="33" spans="2:14" ht="12.75">
      <c r="B33" s="12"/>
      <c r="C33" s="12"/>
      <c r="D33" s="12"/>
      <c r="E33" s="12"/>
      <c r="F33" s="12"/>
      <c r="G33" s="12"/>
      <c r="H33" s="12"/>
      <c r="I33" s="12"/>
      <c r="J33" s="12"/>
      <c r="K33" s="12"/>
      <c r="L33" s="12"/>
      <c r="M33" s="12"/>
      <c r="N33" s="12"/>
    </row>
    <row r="34" spans="2:14" ht="12.75">
      <c r="B34" s="12"/>
      <c r="C34" s="12"/>
      <c r="D34" s="12"/>
      <c r="E34" s="12"/>
      <c r="F34" s="12"/>
      <c r="G34" s="12"/>
      <c r="H34" s="12"/>
      <c r="I34" s="12"/>
      <c r="J34" s="12"/>
      <c r="K34" s="12"/>
      <c r="L34" s="12"/>
      <c r="M34" s="12"/>
      <c r="N34" s="12"/>
    </row>
    <row r="35" spans="2:14" ht="12.75">
      <c r="B35" s="12"/>
      <c r="C35" s="12"/>
      <c r="D35" s="12"/>
      <c r="E35" s="12"/>
      <c r="F35" s="12"/>
      <c r="G35" s="12"/>
      <c r="H35" s="12"/>
      <c r="I35" s="12"/>
      <c r="J35" s="12"/>
      <c r="K35" s="12"/>
      <c r="L35" s="12"/>
      <c r="M35" s="12"/>
      <c r="N35" s="12"/>
    </row>
    <row r="36" spans="2:14" ht="12.75">
      <c r="B36" s="12"/>
      <c r="C36" s="12"/>
      <c r="D36" s="12"/>
      <c r="E36" s="12"/>
      <c r="F36" s="12"/>
      <c r="G36" s="12"/>
      <c r="H36" s="12"/>
      <c r="I36" s="12"/>
      <c r="J36" s="12"/>
      <c r="K36" s="12"/>
      <c r="L36" s="12"/>
      <c r="M36" s="12"/>
      <c r="N36" s="12"/>
    </row>
    <row r="37" spans="2:14" ht="12.75">
      <c r="B37" s="12"/>
      <c r="C37" s="12"/>
      <c r="D37" s="12"/>
      <c r="E37" s="12"/>
      <c r="F37" s="12"/>
      <c r="G37" s="12"/>
      <c r="H37" s="12"/>
      <c r="I37" s="12"/>
      <c r="J37" s="12"/>
      <c r="K37" s="12"/>
      <c r="L37" s="12"/>
      <c r="M37" s="12"/>
      <c r="N37" s="12"/>
    </row>
    <row r="38" spans="2:14" ht="12.75">
      <c r="B38" s="12"/>
      <c r="C38" s="12"/>
      <c r="D38" s="12"/>
      <c r="E38" s="12"/>
      <c r="F38" s="12"/>
      <c r="G38" s="12"/>
      <c r="H38" s="12"/>
      <c r="I38" s="12"/>
      <c r="J38" s="12"/>
      <c r="K38" s="12"/>
      <c r="L38" s="12"/>
      <c r="M38" s="12"/>
      <c r="N38" s="12"/>
    </row>
    <row r="39" spans="2:14" ht="12.75">
      <c r="B39" s="12"/>
      <c r="C39" s="12"/>
      <c r="D39" s="12"/>
      <c r="E39" s="12"/>
      <c r="F39" s="12"/>
      <c r="G39" s="12"/>
      <c r="H39" s="12"/>
      <c r="I39" s="12"/>
      <c r="J39" s="12"/>
      <c r="K39" s="12"/>
      <c r="L39" s="12"/>
      <c r="M39" s="12"/>
      <c r="N39" s="12"/>
    </row>
    <row r="40" spans="2:14" ht="12.75">
      <c r="B40" s="12"/>
      <c r="C40" s="12"/>
      <c r="D40" s="12"/>
      <c r="E40" s="12"/>
      <c r="F40" s="12"/>
      <c r="G40" s="12"/>
      <c r="H40" s="12"/>
      <c r="I40" s="12"/>
      <c r="J40" s="12"/>
      <c r="K40" s="12"/>
      <c r="L40" s="12"/>
      <c r="M40" s="12"/>
      <c r="N40" s="12"/>
    </row>
    <row r="41" spans="2:14" ht="12.75">
      <c r="B41" s="12"/>
      <c r="C41" s="12"/>
      <c r="D41" s="12"/>
      <c r="E41" s="12"/>
      <c r="F41" s="12"/>
      <c r="G41" s="12"/>
      <c r="H41" s="12"/>
      <c r="I41" s="12"/>
      <c r="J41" s="12"/>
      <c r="K41" s="12"/>
      <c r="L41" s="12"/>
      <c r="M41" s="12"/>
      <c r="N41" s="12"/>
    </row>
    <row r="42" spans="2:14" ht="12.75">
      <c r="B42" s="12"/>
      <c r="C42" s="12"/>
      <c r="D42" s="12"/>
      <c r="E42" s="12"/>
      <c r="F42" s="12"/>
      <c r="G42" s="12"/>
      <c r="H42" s="12"/>
      <c r="I42" s="12"/>
      <c r="J42" s="12"/>
      <c r="K42" s="12"/>
      <c r="L42" s="12"/>
      <c r="M42" s="12"/>
      <c r="N42" s="12"/>
    </row>
    <row r="43" spans="2:14" ht="12.75">
      <c r="B43" s="12"/>
      <c r="C43" s="12"/>
      <c r="D43" s="12"/>
      <c r="E43" s="12"/>
      <c r="F43" s="12"/>
      <c r="G43" s="12"/>
      <c r="H43" s="12"/>
      <c r="I43" s="12"/>
      <c r="J43" s="12"/>
      <c r="K43" s="12"/>
      <c r="L43" s="12"/>
      <c r="M43" s="12"/>
      <c r="N43" s="12"/>
    </row>
    <row r="44" spans="2:14" ht="12.75">
      <c r="B44" s="12"/>
      <c r="C44" s="12"/>
      <c r="D44" s="12"/>
      <c r="E44" s="12"/>
      <c r="F44" s="12"/>
      <c r="G44" s="12"/>
      <c r="H44" s="12"/>
      <c r="I44" s="12"/>
      <c r="J44" s="12"/>
      <c r="K44" s="12"/>
      <c r="L44" s="12"/>
      <c r="M44" s="12"/>
      <c r="N44" s="12"/>
    </row>
    <row r="45" spans="2:14" ht="12.75">
      <c r="B45" s="12"/>
      <c r="C45" s="12"/>
      <c r="D45" s="12"/>
      <c r="E45" s="12"/>
      <c r="F45" s="12"/>
      <c r="G45" s="12"/>
      <c r="H45" s="12"/>
      <c r="I45" s="12"/>
      <c r="J45" s="12"/>
      <c r="K45" s="12"/>
      <c r="L45" s="12"/>
      <c r="M45" s="12"/>
      <c r="N45" s="12"/>
    </row>
    <row r="46" spans="2:14" ht="12.75">
      <c r="B46" s="12"/>
      <c r="C46" s="12"/>
      <c r="D46" s="12"/>
      <c r="E46" s="12"/>
      <c r="F46" s="12"/>
      <c r="G46" s="12"/>
      <c r="H46" s="12"/>
      <c r="I46" s="12"/>
      <c r="J46" s="12"/>
      <c r="K46" s="12"/>
      <c r="L46" s="12"/>
      <c r="M46" s="12"/>
      <c r="N46" s="12"/>
    </row>
    <row r="47" spans="2:14" ht="12.75">
      <c r="B47" s="12"/>
      <c r="C47" s="12"/>
      <c r="D47" s="12"/>
      <c r="E47" s="12"/>
      <c r="F47" s="12"/>
      <c r="G47" s="12"/>
      <c r="H47" s="12"/>
      <c r="I47" s="12"/>
      <c r="J47" s="12"/>
      <c r="K47" s="12"/>
      <c r="L47" s="12"/>
      <c r="M47" s="12"/>
      <c r="N47" s="12"/>
    </row>
    <row r="48" spans="2:14" ht="12.75">
      <c r="B48" s="12"/>
      <c r="C48" s="12"/>
      <c r="D48" s="12"/>
      <c r="E48" s="12"/>
      <c r="F48" s="12"/>
      <c r="G48" s="12"/>
      <c r="H48" s="12"/>
      <c r="I48" s="12"/>
      <c r="J48" s="12"/>
      <c r="K48" s="12"/>
      <c r="L48" s="12"/>
      <c r="M48" s="12"/>
      <c r="N48" s="12"/>
    </row>
    <row r="49" spans="2:14" ht="12.75">
      <c r="B49" s="12"/>
      <c r="C49" s="12"/>
      <c r="D49" s="12"/>
      <c r="E49" s="12"/>
      <c r="F49" s="12"/>
      <c r="G49" s="12"/>
      <c r="H49" s="12"/>
      <c r="I49" s="12"/>
      <c r="J49" s="12"/>
      <c r="K49" s="12"/>
      <c r="L49" s="12"/>
      <c r="M49" s="12"/>
      <c r="N49" s="12"/>
    </row>
    <row r="50" spans="2:14" ht="12.75">
      <c r="B50" s="12"/>
      <c r="C50" s="12"/>
      <c r="D50" s="12"/>
      <c r="E50" s="12"/>
      <c r="F50" s="12"/>
      <c r="G50" s="12"/>
      <c r="H50" s="12"/>
      <c r="I50" s="12"/>
      <c r="J50" s="12"/>
      <c r="K50" s="12"/>
      <c r="L50" s="12"/>
      <c r="M50" s="12"/>
      <c r="N50" s="12"/>
    </row>
    <row r="51" spans="2:14" ht="12.75">
      <c r="B51" s="12"/>
      <c r="C51" s="12"/>
      <c r="D51" s="12"/>
      <c r="E51" s="12"/>
      <c r="F51" s="12"/>
      <c r="G51" s="12"/>
      <c r="H51" s="12"/>
      <c r="I51" s="12"/>
      <c r="J51" s="12"/>
      <c r="K51" s="12"/>
      <c r="L51" s="12"/>
      <c r="M51" s="12"/>
      <c r="N51" s="12"/>
    </row>
    <row r="52" spans="2:14" ht="12.75">
      <c r="B52" s="12"/>
      <c r="C52" s="12"/>
      <c r="D52" s="12"/>
      <c r="E52" s="12"/>
      <c r="F52" s="12"/>
      <c r="G52" s="12"/>
      <c r="H52" s="12"/>
      <c r="I52" s="12"/>
      <c r="J52" s="12"/>
      <c r="K52" s="12"/>
      <c r="L52" s="12"/>
      <c r="M52" s="12"/>
      <c r="N52" s="12"/>
    </row>
    <row r="53" spans="2:14" ht="12.75">
      <c r="B53" s="12"/>
      <c r="C53" s="12"/>
      <c r="D53" s="12"/>
      <c r="E53" s="12"/>
      <c r="F53" s="12"/>
      <c r="G53" s="12"/>
      <c r="H53" s="12"/>
      <c r="I53" s="12"/>
      <c r="J53" s="12"/>
      <c r="K53" s="12"/>
      <c r="L53" s="12"/>
      <c r="M53" s="12"/>
      <c r="N53" s="12"/>
    </row>
    <row r="54" spans="2:14" ht="12.75">
      <c r="B54" s="12"/>
      <c r="C54" s="12"/>
      <c r="D54" s="12"/>
      <c r="E54" s="12"/>
      <c r="F54" s="12"/>
      <c r="G54" s="12"/>
      <c r="H54" s="12"/>
      <c r="I54" s="12"/>
      <c r="J54" s="12"/>
      <c r="K54" s="12"/>
      <c r="L54" s="12"/>
      <c r="M54" s="12"/>
      <c r="N54" s="12"/>
    </row>
    <row r="55" spans="2:14" ht="12.75">
      <c r="B55" s="12"/>
      <c r="C55" s="12"/>
      <c r="D55" s="12"/>
      <c r="E55" s="12"/>
      <c r="F55" s="12"/>
      <c r="G55" s="12"/>
      <c r="H55" s="12"/>
      <c r="I55" s="12"/>
      <c r="J55" s="12"/>
      <c r="K55" s="12"/>
      <c r="L55" s="12"/>
      <c r="M55" s="12"/>
      <c r="N55" s="12"/>
    </row>
    <row r="56" spans="2:14" ht="12.75">
      <c r="B56" s="12"/>
      <c r="C56" s="12"/>
      <c r="D56" s="12"/>
      <c r="E56" s="12"/>
      <c r="F56" s="12"/>
      <c r="G56" s="12"/>
      <c r="H56" s="12"/>
      <c r="I56" s="12"/>
      <c r="J56" s="12"/>
      <c r="K56" s="12"/>
      <c r="L56" s="12"/>
      <c r="M56" s="12"/>
      <c r="N56" s="12"/>
    </row>
    <row r="57" spans="2:14" ht="12.75">
      <c r="B57" s="12"/>
      <c r="C57" s="12"/>
      <c r="D57" s="12"/>
      <c r="E57" s="12"/>
      <c r="F57" s="12"/>
      <c r="G57" s="12"/>
      <c r="H57" s="12"/>
      <c r="I57" s="12"/>
      <c r="J57" s="12"/>
      <c r="K57" s="12"/>
      <c r="L57" s="12"/>
      <c r="M57" s="12"/>
      <c r="N57" s="12"/>
    </row>
    <row r="58" spans="2:14" ht="12.75">
      <c r="B58" s="12"/>
      <c r="C58" s="12"/>
      <c r="D58" s="12"/>
      <c r="E58" s="12"/>
      <c r="F58" s="12"/>
      <c r="G58" s="12"/>
      <c r="H58" s="12"/>
      <c r="I58" s="12"/>
      <c r="J58" s="12"/>
      <c r="K58" s="12"/>
      <c r="L58" s="12"/>
      <c r="M58" s="12"/>
      <c r="N58" s="12"/>
    </row>
    <row r="59" spans="2:14" ht="12.75">
      <c r="B59" s="12"/>
      <c r="C59" s="12"/>
      <c r="D59" s="12"/>
      <c r="E59" s="12"/>
      <c r="F59" s="12"/>
      <c r="G59" s="12"/>
      <c r="H59" s="12"/>
      <c r="I59" s="12"/>
      <c r="J59" s="12"/>
      <c r="K59" s="12"/>
      <c r="L59" s="12"/>
      <c r="M59" s="12"/>
      <c r="N59" s="12"/>
    </row>
    <row r="60" spans="2:14" ht="12.75">
      <c r="B60" s="12"/>
      <c r="C60" s="12"/>
      <c r="D60" s="12"/>
      <c r="E60" s="12"/>
      <c r="F60" s="12"/>
      <c r="G60" s="12"/>
      <c r="H60" s="12"/>
      <c r="I60" s="12"/>
      <c r="J60" s="12"/>
      <c r="K60" s="12"/>
      <c r="L60" s="12"/>
      <c r="M60" s="12"/>
      <c r="N60" s="12"/>
    </row>
    <row r="61" spans="2:14" ht="12.75">
      <c r="B61" s="12"/>
      <c r="C61" s="12"/>
      <c r="D61" s="12"/>
      <c r="E61" s="12"/>
      <c r="F61" s="12"/>
      <c r="G61" s="12"/>
      <c r="H61" s="12"/>
      <c r="I61" s="12"/>
      <c r="J61" s="12"/>
      <c r="K61" s="12"/>
      <c r="L61" s="12"/>
      <c r="M61" s="12"/>
      <c r="N61" s="12"/>
    </row>
    <row r="62" spans="2:14" ht="12.75">
      <c r="B62" s="12"/>
      <c r="C62" s="12"/>
      <c r="D62" s="12"/>
      <c r="E62" s="12"/>
      <c r="F62" s="12"/>
      <c r="G62" s="12"/>
      <c r="H62" s="12"/>
      <c r="I62" s="12"/>
      <c r="J62" s="12"/>
      <c r="K62" s="12"/>
      <c r="L62" s="12"/>
      <c r="M62" s="12"/>
      <c r="N62" s="12"/>
    </row>
    <row r="63" spans="2:14" ht="12.75">
      <c r="B63" s="12"/>
      <c r="C63" s="12"/>
      <c r="D63" s="12"/>
      <c r="E63" s="12"/>
      <c r="F63" s="12"/>
      <c r="G63" s="12"/>
      <c r="H63" s="12"/>
      <c r="I63" s="12"/>
      <c r="J63" s="12"/>
      <c r="K63" s="12"/>
      <c r="L63" s="12"/>
      <c r="M63" s="12"/>
      <c r="N63" s="12"/>
    </row>
    <row r="64" spans="2:14" ht="12.75">
      <c r="B64" s="12"/>
      <c r="C64" s="12"/>
      <c r="D64" s="12"/>
      <c r="E64" s="12"/>
      <c r="F64" s="12"/>
      <c r="G64" s="12"/>
      <c r="H64" s="12"/>
      <c r="I64" s="12"/>
      <c r="J64" s="12"/>
      <c r="K64" s="12"/>
      <c r="L64" s="12"/>
      <c r="M64" s="12"/>
      <c r="N64" s="12"/>
    </row>
    <row r="65" spans="2:14" ht="12.75">
      <c r="B65" s="12"/>
      <c r="C65" s="12"/>
      <c r="D65" s="12"/>
      <c r="E65" s="12"/>
      <c r="F65" s="12"/>
      <c r="G65" s="12"/>
      <c r="H65" s="12"/>
      <c r="I65" s="12"/>
      <c r="J65" s="12"/>
      <c r="K65" s="12"/>
      <c r="L65" s="12"/>
      <c r="M65" s="12"/>
      <c r="N65" s="12"/>
    </row>
    <row r="66" spans="2:14" ht="12.75">
      <c r="B66" s="12"/>
      <c r="C66" s="12"/>
      <c r="D66" s="12"/>
      <c r="E66" s="12"/>
      <c r="F66" s="12"/>
      <c r="G66" s="12"/>
      <c r="H66" s="12"/>
      <c r="I66" s="12"/>
      <c r="J66" s="12"/>
      <c r="K66" s="12"/>
      <c r="L66" s="12"/>
      <c r="M66" s="12"/>
      <c r="N66" s="12"/>
    </row>
    <row r="67" spans="2:14" ht="12.75">
      <c r="B67" s="12"/>
      <c r="C67" s="12"/>
      <c r="D67" s="12"/>
      <c r="E67" s="12"/>
      <c r="F67" s="12"/>
      <c r="G67" s="12"/>
      <c r="H67" s="12"/>
      <c r="I67" s="12"/>
      <c r="J67" s="12"/>
      <c r="K67" s="12"/>
      <c r="L67" s="12"/>
      <c r="M67" s="12"/>
      <c r="N67" s="12"/>
    </row>
    <row r="68" spans="2:14" ht="12.75">
      <c r="B68" s="12"/>
      <c r="C68" s="12"/>
      <c r="D68" s="12"/>
      <c r="E68" s="12"/>
      <c r="F68" s="12"/>
      <c r="G68" s="12"/>
      <c r="H68" s="12"/>
      <c r="I68" s="12"/>
      <c r="J68" s="12"/>
      <c r="K68" s="12"/>
      <c r="L68" s="12"/>
      <c r="M68" s="12"/>
      <c r="N68" s="12"/>
    </row>
    <row r="69" spans="2:14" ht="12.75">
      <c r="B69" s="12"/>
      <c r="C69" s="12"/>
      <c r="D69" s="12"/>
      <c r="E69" s="12"/>
      <c r="F69" s="12"/>
      <c r="G69" s="12"/>
      <c r="H69" s="12"/>
      <c r="I69" s="12"/>
      <c r="J69" s="12"/>
      <c r="K69" s="12"/>
      <c r="L69" s="12"/>
      <c r="M69" s="12"/>
      <c r="N69" s="12"/>
    </row>
    <row r="70" spans="2:14" ht="12.75">
      <c r="B70" s="12"/>
      <c r="C70" s="12"/>
      <c r="D70" s="12"/>
      <c r="E70" s="12"/>
      <c r="F70" s="12"/>
      <c r="G70" s="12"/>
      <c r="H70" s="12"/>
      <c r="I70" s="12"/>
      <c r="J70" s="12"/>
      <c r="K70" s="12"/>
      <c r="L70" s="12"/>
      <c r="M70" s="12"/>
      <c r="N70" s="12"/>
    </row>
    <row r="71" spans="2:14" ht="12.75">
      <c r="B71" s="12"/>
      <c r="C71" s="12"/>
      <c r="D71" s="12"/>
      <c r="E71" s="12"/>
      <c r="F71" s="12"/>
      <c r="G71" s="12"/>
      <c r="H71" s="12"/>
      <c r="I71" s="12"/>
      <c r="J71" s="12"/>
      <c r="K71" s="12"/>
      <c r="L71" s="12"/>
      <c r="M71" s="12"/>
      <c r="N71" s="12"/>
    </row>
    <row r="72" spans="2:14" ht="12.75">
      <c r="B72" s="12"/>
      <c r="C72" s="12"/>
      <c r="D72" s="12"/>
      <c r="E72" s="12"/>
      <c r="F72" s="12"/>
      <c r="G72" s="12"/>
      <c r="H72" s="12"/>
      <c r="I72" s="12"/>
      <c r="J72" s="12"/>
      <c r="K72" s="12"/>
      <c r="L72" s="12"/>
      <c r="M72" s="12"/>
      <c r="N72" s="12"/>
    </row>
    <row r="73" spans="2:14" ht="12.75">
      <c r="B73" s="12"/>
      <c r="C73" s="12"/>
      <c r="D73" s="12"/>
      <c r="E73" s="12"/>
      <c r="F73" s="12"/>
      <c r="G73" s="12"/>
      <c r="H73" s="12"/>
      <c r="I73" s="12"/>
      <c r="J73" s="12"/>
      <c r="K73" s="12"/>
      <c r="L73" s="12"/>
      <c r="M73" s="12"/>
      <c r="N73" s="12"/>
    </row>
    <row r="74" spans="2:14" ht="12.75">
      <c r="B74" s="12"/>
      <c r="C74" s="12"/>
      <c r="D74" s="12"/>
      <c r="E74" s="12"/>
      <c r="F74" s="12"/>
      <c r="G74" s="12"/>
      <c r="H74" s="12"/>
      <c r="I74" s="12"/>
      <c r="J74" s="12"/>
      <c r="K74" s="12"/>
      <c r="L74" s="12"/>
      <c r="M74" s="12"/>
      <c r="N74" s="12"/>
    </row>
    <row r="75" spans="2:14" ht="12.75">
      <c r="B75" s="12"/>
      <c r="C75" s="12"/>
      <c r="D75" s="12"/>
      <c r="E75" s="12"/>
      <c r="F75" s="12"/>
      <c r="G75" s="12"/>
      <c r="H75" s="12"/>
      <c r="I75" s="12"/>
      <c r="J75" s="12"/>
      <c r="K75" s="12"/>
      <c r="L75" s="12"/>
      <c r="M75" s="12"/>
      <c r="N75" s="12"/>
    </row>
    <row r="76" spans="2:14" ht="12.75">
      <c r="B76" s="12"/>
      <c r="C76" s="12"/>
      <c r="D76" s="12"/>
      <c r="E76" s="12"/>
      <c r="F76" s="12"/>
      <c r="G76" s="12"/>
      <c r="H76" s="12"/>
      <c r="I76" s="12"/>
      <c r="J76" s="12"/>
      <c r="K76" s="12"/>
      <c r="L76" s="12"/>
      <c r="M76" s="12"/>
      <c r="N76" s="12"/>
    </row>
    <row r="77" spans="2:14" ht="12.75">
      <c r="B77" s="12"/>
      <c r="C77" s="12"/>
      <c r="D77" s="12"/>
      <c r="E77" s="12"/>
      <c r="F77" s="12"/>
      <c r="G77" s="12"/>
      <c r="H77" s="12"/>
      <c r="I77" s="12"/>
      <c r="J77" s="12"/>
      <c r="K77" s="12"/>
      <c r="L77" s="12"/>
      <c r="M77" s="12"/>
      <c r="N77" s="12"/>
    </row>
    <row r="78" spans="2:14" ht="12.75">
      <c r="B78" s="12"/>
      <c r="C78" s="12"/>
      <c r="D78" s="12"/>
      <c r="E78" s="12"/>
      <c r="F78" s="12"/>
      <c r="G78" s="12"/>
      <c r="H78" s="12"/>
      <c r="I78" s="12"/>
      <c r="J78" s="12"/>
      <c r="K78" s="12"/>
      <c r="L78" s="12"/>
      <c r="M78" s="12"/>
      <c r="N78" s="12"/>
    </row>
    <row r="79" spans="2:14" ht="12.75">
      <c r="B79" s="12"/>
      <c r="C79" s="12"/>
      <c r="D79" s="12"/>
      <c r="E79" s="12"/>
      <c r="F79" s="12"/>
      <c r="G79" s="12"/>
      <c r="H79" s="12"/>
      <c r="I79" s="12"/>
      <c r="J79" s="12"/>
      <c r="K79" s="12"/>
      <c r="L79" s="12"/>
      <c r="M79" s="12"/>
      <c r="N79" s="12"/>
    </row>
    <row r="80" spans="2:14" ht="12.75">
      <c r="B80" s="12"/>
      <c r="C80" s="12"/>
      <c r="D80" s="12"/>
      <c r="E80" s="12"/>
      <c r="F80" s="12"/>
      <c r="G80" s="12"/>
      <c r="H80" s="12"/>
      <c r="I80" s="12"/>
      <c r="J80" s="12"/>
      <c r="K80" s="12"/>
      <c r="L80" s="12"/>
      <c r="M80" s="12"/>
      <c r="N80" s="12"/>
    </row>
    <row r="81" spans="2:14" ht="12.75">
      <c r="B81" s="12"/>
      <c r="C81" s="12"/>
      <c r="D81" s="12"/>
      <c r="E81" s="12"/>
      <c r="F81" s="12"/>
      <c r="G81" s="12"/>
      <c r="H81" s="12"/>
      <c r="I81" s="12"/>
      <c r="J81" s="12"/>
      <c r="K81" s="12"/>
      <c r="L81" s="12"/>
      <c r="M81" s="12"/>
      <c r="N81" s="12"/>
    </row>
    <row r="82" spans="2:14" ht="12.75">
      <c r="B82" s="12"/>
      <c r="C82" s="12"/>
      <c r="D82" s="12"/>
      <c r="E82" s="12"/>
      <c r="F82" s="12"/>
      <c r="G82" s="12"/>
      <c r="H82" s="12"/>
      <c r="I82" s="12"/>
      <c r="J82" s="12"/>
      <c r="K82" s="12"/>
      <c r="L82" s="12"/>
      <c r="M82" s="12"/>
      <c r="N82" s="12"/>
    </row>
    <row r="83" spans="2:14" ht="12.75">
      <c r="B83" s="12"/>
      <c r="C83" s="12"/>
      <c r="D83" s="12"/>
      <c r="E83" s="12"/>
      <c r="F83" s="12"/>
      <c r="G83" s="12"/>
      <c r="H83" s="12"/>
      <c r="I83" s="12"/>
      <c r="J83" s="12"/>
      <c r="K83" s="12"/>
      <c r="L83" s="12"/>
      <c r="M83" s="12"/>
      <c r="N83" s="12"/>
    </row>
    <row r="84" spans="2:14" ht="12.75">
      <c r="B84" s="12"/>
      <c r="C84" s="12"/>
      <c r="D84" s="12"/>
      <c r="E84" s="12"/>
      <c r="F84" s="12"/>
      <c r="G84" s="12"/>
      <c r="H84" s="12"/>
      <c r="I84" s="12"/>
      <c r="J84" s="12"/>
      <c r="K84" s="12"/>
      <c r="L84" s="12"/>
      <c r="M84" s="12"/>
      <c r="N84" s="12"/>
    </row>
    <row r="85" spans="2:14" ht="12.75">
      <c r="B85" s="12"/>
      <c r="C85" s="12"/>
      <c r="D85" s="12"/>
      <c r="E85" s="12"/>
      <c r="F85" s="12"/>
      <c r="G85" s="12"/>
      <c r="H85" s="12"/>
      <c r="I85" s="12"/>
      <c r="J85" s="12"/>
      <c r="K85" s="12"/>
      <c r="L85" s="12"/>
      <c r="M85" s="12"/>
      <c r="N85" s="12"/>
    </row>
    <row r="86" spans="2:14" ht="12.75">
      <c r="B86" s="12"/>
      <c r="C86" s="12"/>
      <c r="D86" s="12"/>
      <c r="E86" s="12"/>
      <c r="F86" s="12"/>
      <c r="G86" s="12"/>
      <c r="H86" s="12"/>
      <c r="I86" s="12"/>
      <c r="J86" s="12"/>
      <c r="K86" s="12"/>
      <c r="L86" s="12"/>
      <c r="M86" s="12"/>
      <c r="N86" s="12"/>
    </row>
    <row r="87" spans="2:14" ht="12.75">
      <c r="B87" s="12"/>
      <c r="C87" s="12"/>
      <c r="D87" s="12"/>
      <c r="E87" s="12"/>
      <c r="F87" s="12"/>
      <c r="G87" s="12"/>
      <c r="H87" s="12"/>
      <c r="I87" s="12"/>
      <c r="J87" s="12"/>
      <c r="K87" s="12"/>
      <c r="L87" s="12"/>
      <c r="M87" s="12"/>
      <c r="N87" s="12"/>
    </row>
    <row r="88" spans="2:14" ht="12.75">
      <c r="B88" s="12"/>
      <c r="C88" s="12"/>
      <c r="D88" s="12"/>
      <c r="E88" s="12"/>
      <c r="F88" s="12"/>
      <c r="G88" s="12"/>
      <c r="H88" s="12"/>
      <c r="I88" s="12"/>
      <c r="J88" s="12"/>
      <c r="K88" s="12"/>
      <c r="L88" s="12"/>
      <c r="M88" s="12"/>
      <c r="N88" s="12"/>
    </row>
    <row r="89" spans="2:14" ht="12.75">
      <c r="B89" s="12"/>
      <c r="C89" s="12"/>
      <c r="D89" s="12"/>
      <c r="E89" s="12"/>
      <c r="F89" s="12"/>
      <c r="G89" s="12"/>
      <c r="H89" s="12"/>
      <c r="I89" s="12"/>
      <c r="J89" s="12"/>
      <c r="K89" s="12"/>
      <c r="L89" s="12"/>
      <c r="M89" s="12"/>
      <c r="N89" s="12"/>
    </row>
    <row r="90" spans="2:14" ht="12.75">
      <c r="B90" s="12"/>
      <c r="C90" s="12"/>
      <c r="D90" s="12"/>
      <c r="E90" s="12"/>
      <c r="F90" s="12"/>
      <c r="G90" s="12"/>
      <c r="H90" s="12"/>
      <c r="I90" s="12"/>
      <c r="J90" s="12"/>
      <c r="K90" s="12"/>
      <c r="L90" s="12"/>
      <c r="M90" s="12"/>
      <c r="N90" s="12"/>
    </row>
    <row r="91" spans="2:14" ht="12.75">
      <c r="B91" s="12"/>
      <c r="C91" s="12"/>
      <c r="D91" s="12"/>
      <c r="E91" s="12"/>
      <c r="F91" s="12"/>
      <c r="G91" s="12"/>
      <c r="H91" s="12"/>
      <c r="I91" s="12"/>
      <c r="J91" s="12"/>
      <c r="K91" s="12"/>
      <c r="L91" s="12"/>
      <c r="M91" s="12"/>
      <c r="N91" s="12"/>
    </row>
    <row r="92" spans="2:14" ht="12.75">
      <c r="B92" s="12"/>
      <c r="C92" s="12"/>
      <c r="D92" s="12"/>
      <c r="E92" s="12"/>
      <c r="F92" s="12"/>
      <c r="G92" s="12"/>
      <c r="H92" s="12"/>
      <c r="I92" s="12"/>
      <c r="J92" s="12"/>
      <c r="K92" s="12"/>
      <c r="L92" s="12"/>
      <c r="M92" s="12"/>
      <c r="N92" s="12"/>
    </row>
    <row r="93" spans="2:14" ht="12.75">
      <c r="B93" s="12"/>
      <c r="C93" s="12"/>
      <c r="D93" s="12"/>
      <c r="E93" s="12"/>
      <c r="F93" s="12"/>
      <c r="G93" s="12"/>
      <c r="H93" s="12"/>
      <c r="I93" s="12"/>
      <c r="J93" s="12"/>
      <c r="K93" s="12"/>
      <c r="L93" s="12"/>
      <c r="M93" s="12"/>
      <c r="N93" s="12"/>
    </row>
    <row r="94" spans="2:14" ht="12.75">
      <c r="B94" s="12"/>
      <c r="C94" s="12"/>
      <c r="D94" s="12"/>
      <c r="E94" s="12"/>
      <c r="F94" s="12"/>
      <c r="G94" s="12"/>
      <c r="H94" s="12"/>
      <c r="I94" s="12"/>
      <c r="J94" s="12"/>
      <c r="K94" s="12"/>
      <c r="L94" s="12"/>
      <c r="M94" s="12"/>
      <c r="N94" s="12"/>
    </row>
    <row r="95" spans="2:14" ht="12.75">
      <c r="B95" s="12"/>
      <c r="C95" s="12"/>
      <c r="D95" s="12"/>
      <c r="E95" s="12"/>
      <c r="F95" s="12"/>
      <c r="G95" s="12"/>
      <c r="H95" s="12"/>
      <c r="I95" s="12"/>
      <c r="J95" s="12"/>
      <c r="K95" s="12"/>
      <c r="L95" s="12"/>
      <c r="M95" s="12"/>
      <c r="N95" s="12"/>
    </row>
    <row r="96" spans="2:14" ht="12.75">
      <c r="B96" s="12"/>
      <c r="C96" s="12"/>
      <c r="D96" s="12"/>
      <c r="E96" s="12"/>
      <c r="F96" s="12"/>
      <c r="G96" s="12"/>
      <c r="H96" s="12"/>
      <c r="I96" s="12"/>
      <c r="J96" s="12"/>
      <c r="K96" s="12"/>
      <c r="L96" s="12"/>
      <c r="M96" s="12"/>
      <c r="N96" s="12"/>
    </row>
    <row r="97" spans="2:14" ht="12.75">
      <c r="B97" s="12"/>
      <c r="C97" s="12"/>
      <c r="D97" s="12"/>
      <c r="E97" s="12"/>
      <c r="F97" s="12"/>
      <c r="G97" s="12"/>
      <c r="H97" s="12"/>
      <c r="I97" s="12"/>
      <c r="J97" s="12"/>
      <c r="K97" s="12"/>
      <c r="L97" s="12"/>
      <c r="M97" s="12"/>
      <c r="N97" s="12"/>
    </row>
    <row r="98" spans="2:14" ht="12.75">
      <c r="B98" s="12"/>
      <c r="C98" s="12"/>
      <c r="D98" s="12"/>
      <c r="E98" s="12"/>
      <c r="F98" s="12"/>
      <c r="G98" s="12"/>
      <c r="H98" s="12"/>
      <c r="I98" s="12"/>
      <c r="J98" s="12"/>
      <c r="K98" s="12"/>
      <c r="L98" s="12"/>
      <c r="M98" s="12"/>
      <c r="N98" s="12"/>
    </row>
    <row r="99" spans="2:14" ht="12.75">
      <c r="B99" s="12"/>
      <c r="C99" s="12"/>
      <c r="D99" s="12"/>
      <c r="E99" s="12"/>
      <c r="F99" s="12"/>
      <c r="G99" s="12"/>
      <c r="H99" s="12"/>
      <c r="I99" s="12"/>
      <c r="J99" s="12"/>
      <c r="K99" s="12"/>
      <c r="L99" s="12"/>
      <c r="M99" s="12"/>
      <c r="N99" s="12"/>
    </row>
    <row r="100" spans="2:14" ht="12.75">
      <c r="B100" s="12"/>
      <c r="C100" s="12"/>
      <c r="D100" s="12"/>
      <c r="E100" s="12"/>
      <c r="F100" s="12"/>
      <c r="G100" s="12"/>
      <c r="H100" s="12"/>
      <c r="I100" s="12"/>
      <c r="J100" s="12"/>
      <c r="K100" s="12"/>
      <c r="L100" s="12"/>
      <c r="M100" s="12"/>
      <c r="N100" s="12"/>
    </row>
    <row r="101" spans="2:14" ht="12.75">
      <c r="B101" s="12"/>
      <c r="C101" s="12"/>
      <c r="D101" s="12"/>
      <c r="E101" s="12"/>
      <c r="F101" s="12"/>
      <c r="G101" s="12"/>
      <c r="H101" s="12"/>
      <c r="I101" s="12"/>
      <c r="J101" s="12"/>
      <c r="K101" s="12"/>
      <c r="L101" s="12"/>
      <c r="M101" s="12"/>
      <c r="N101" s="12"/>
    </row>
    <row r="102" spans="2:14" ht="12.75">
      <c r="B102" s="12"/>
      <c r="C102" s="12"/>
      <c r="D102" s="12"/>
      <c r="E102" s="12"/>
      <c r="F102" s="12"/>
      <c r="G102" s="12"/>
      <c r="H102" s="12"/>
      <c r="I102" s="12"/>
      <c r="J102" s="12"/>
      <c r="K102" s="12"/>
      <c r="L102" s="12"/>
      <c r="M102" s="12"/>
      <c r="N102" s="12"/>
    </row>
    <row r="103" spans="2:14" ht="12.75">
      <c r="B103" s="12"/>
      <c r="C103" s="12"/>
      <c r="D103" s="12"/>
      <c r="E103" s="12"/>
      <c r="F103" s="12"/>
      <c r="G103" s="12"/>
      <c r="H103" s="12"/>
      <c r="I103" s="12"/>
      <c r="J103" s="12"/>
      <c r="K103" s="12"/>
      <c r="L103" s="12"/>
      <c r="M103" s="12"/>
      <c r="N103" s="12"/>
    </row>
    <row r="104" spans="2:14" ht="12.75">
      <c r="B104" s="12"/>
      <c r="C104" s="12"/>
      <c r="D104" s="12"/>
      <c r="E104" s="12"/>
      <c r="F104" s="12"/>
      <c r="G104" s="12"/>
      <c r="H104" s="12"/>
      <c r="I104" s="12"/>
      <c r="J104" s="12"/>
      <c r="K104" s="12"/>
      <c r="L104" s="12"/>
      <c r="M104" s="12"/>
      <c r="N104" s="12"/>
    </row>
    <row r="105" spans="2:14" ht="12.75">
      <c r="B105" s="12"/>
      <c r="C105" s="12"/>
      <c r="D105" s="12"/>
      <c r="E105" s="12"/>
      <c r="F105" s="12"/>
      <c r="G105" s="12"/>
      <c r="H105" s="12"/>
      <c r="I105" s="12"/>
      <c r="J105" s="12"/>
      <c r="K105" s="12"/>
      <c r="L105" s="12"/>
      <c r="M105" s="12"/>
      <c r="N105" s="12"/>
    </row>
    <row r="106" spans="2:14" ht="12.75">
      <c r="B106" s="12"/>
      <c r="C106" s="12"/>
      <c r="D106" s="12"/>
      <c r="E106" s="12"/>
      <c r="F106" s="12"/>
      <c r="G106" s="12"/>
      <c r="H106" s="12"/>
      <c r="I106" s="12"/>
      <c r="J106" s="12"/>
      <c r="K106" s="12"/>
      <c r="L106" s="12"/>
      <c r="M106" s="12"/>
      <c r="N106" s="12"/>
    </row>
    <row r="107" spans="2:14" ht="12.75">
      <c r="B107" s="12"/>
      <c r="C107" s="12"/>
      <c r="D107" s="12"/>
      <c r="E107" s="12"/>
      <c r="F107" s="12"/>
      <c r="G107" s="12"/>
      <c r="H107" s="12"/>
      <c r="I107" s="12"/>
      <c r="J107" s="12"/>
      <c r="K107" s="12"/>
      <c r="L107" s="12"/>
      <c r="M107" s="12"/>
      <c r="N107" s="12"/>
    </row>
    <row r="108" spans="2:14" ht="12.75">
      <c r="B108" s="12"/>
      <c r="C108" s="12"/>
      <c r="D108" s="12"/>
      <c r="E108" s="12"/>
      <c r="F108" s="12"/>
      <c r="G108" s="12"/>
      <c r="H108" s="12"/>
      <c r="I108" s="12"/>
      <c r="J108" s="12"/>
      <c r="K108" s="12"/>
      <c r="L108" s="12"/>
      <c r="M108" s="12"/>
      <c r="N108" s="12"/>
    </row>
    <row r="109" spans="2:14" ht="12.75">
      <c r="B109" s="12"/>
      <c r="C109" s="12"/>
      <c r="D109" s="12"/>
      <c r="E109" s="12"/>
      <c r="F109" s="12"/>
      <c r="G109" s="12"/>
      <c r="H109" s="12"/>
      <c r="I109" s="12"/>
      <c r="J109" s="12"/>
      <c r="K109" s="12"/>
      <c r="L109" s="12"/>
      <c r="M109" s="12"/>
      <c r="N109" s="12"/>
    </row>
    <row r="110" spans="2:14" ht="12.75">
      <c r="B110" s="12"/>
      <c r="C110" s="12"/>
      <c r="D110" s="12"/>
      <c r="E110" s="12"/>
      <c r="F110" s="12"/>
      <c r="G110" s="12"/>
      <c r="H110" s="12"/>
      <c r="I110" s="12"/>
      <c r="J110" s="12"/>
      <c r="K110" s="12"/>
      <c r="L110" s="12"/>
      <c r="M110" s="12"/>
      <c r="N110" s="12"/>
    </row>
    <row r="111" spans="2:14" ht="12.75">
      <c r="B111" s="12"/>
      <c r="C111" s="12"/>
      <c r="D111" s="12"/>
      <c r="E111" s="12"/>
      <c r="F111" s="12"/>
      <c r="G111" s="12"/>
      <c r="H111" s="12"/>
      <c r="I111" s="12"/>
      <c r="J111" s="12"/>
      <c r="K111" s="12"/>
      <c r="L111" s="12"/>
      <c r="M111" s="12"/>
      <c r="N111" s="12"/>
    </row>
    <row r="112" spans="2:14" ht="12.75">
      <c r="B112" s="12"/>
      <c r="C112" s="12"/>
      <c r="D112" s="12"/>
      <c r="E112" s="12"/>
      <c r="F112" s="12"/>
      <c r="G112" s="12"/>
      <c r="H112" s="12"/>
      <c r="I112" s="12"/>
      <c r="J112" s="12"/>
      <c r="K112" s="12"/>
      <c r="L112" s="12"/>
      <c r="M112" s="12"/>
      <c r="N112" s="12"/>
    </row>
    <row r="113" spans="2:14" ht="12.75">
      <c r="B113" s="12"/>
      <c r="C113" s="12"/>
      <c r="D113" s="12"/>
      <c r="E113" s="12"/>
      <c r="F113" s="12"/>
      <c r="G113" s="12"/>
      <c r="H113" s="12"/>
      <c r="I113" s="12"/>
      <c r="J113" s="12"/>
      <c r="K113" s="12"/>
      <c r="L113" s="12"/>
      <c r="M113" s="12"/>
      <c r="N113" s="12"/>
    </row>
    <row r="114" spans="2:14" ht="12.75">
      <c r="B114" s="12"/>
      <c r="C114" s="12"/>
      <c r="D114" s="12"/>
      <c r="E114" s="12"/>
      <c r="F114" s="12"/>
      <c r="G114" s="12"/>
      <c r="H114" s="12"/>
      <c r="I114" s="12"/>
      <c r="J114" s="12"/>
      <c r="K114" s="12"/>
      <c r="L114" s="12"/>
      <c r="M114" s="12"/>
      <c r="N114" s="12"/>
    </row>
    <row r="115" spans="2:14" ht="12.75">
      <c r="B115" s="12"/>
      <c r="C115" s="12"/>
      <c r="D115" s="12"/>
      <c r="E115" s="12"/>
      <c r="F115" s="12"/>
      <c r="G115" s="12"/>
      <c r="H115" s="12"/>
      <c r="I115" s="12"/>
      <c r="J115" s="12"/>
      <c r="K115" s="12"/>
      <c r="L115" s="12"/>
      <c r="M115" s="12"/>
      <c r="N115" s="12"/>
    </row>
    <row r="116" spans="2:14" ht="12.75">
      <c r="B116" s="12"/>
      <c r="C116" s="12"/>
      <c r="D116" s="12"/>
      <c r="E116" s="12"/>
      <c r="F116" s="12"/>
      <c r="G116" s="12"/>
      <c r="H116" s="12"/>
      <c r="I116" s="12"/>
      <c r="J116" s="12"/>
      <c r="K116" s="12"/>
      <c r="L116" s="12"/>
      <c r="M116" s="12"/>
      <c r="N116" s="12"/>
    </row>
    <row r="117" spans="2:14" ht="12.75">
      <c r="B117" s="12"/>
      <c r="C117" s="12"/>
      <c r="D117" s="12"/>
      <c r="E117" s="12"/>
      <c r="F117" s="12"/>
      <c r="G117" s="12"/>
      <c r="H117" s="12"/>
      <c r="I117" s="12"/>
      <c r="J117" s="12"/>
      <c r="K117" s="12"/>
      <c r="L117" s="12"/>
      <c r="M117" s="12"/>
      <c r="N117" s="12"/>
    </row>
    <row r="118" spans="2:14" ht="12.75">
      <c r="B118" s="12"/>
      <c r="C118" s="12"/>
      <c r="D118" s="12"/>
      <c r="E118" s="12"/>
      <c r="F118" s="12"/>
      <c r="G118" s="12"/>
      <c r="H118" s="12"/>
      <c r="I118" s="12"/>
      <c r="J118" s="12"/>
      <c r="K118" s="12"/>
      <c r="L118" s="12"/>
      <c r="M118" s="12"/>
      <c r="N118" s="12"/>
    </row>
    <row r="119" spans="2:14" ht="12.75">
      <c r="B119" s="12"/>
      <c r="C119" s="12"/>
      <c r="D119" s="12"/>
      <c r="E119" s="12"/>
      <c r="F119" s="12"/>
      <c r="G119" s="12"/>
      <c r="H119" s="12"/>
      <c r="I119" s="12"/>
      <c r="J119" s="12"/>
      <c r="K119" s="12"/>
      <c r="L119" s="12"/>
      <c r="M119" s="12"/>
      <c r="N119" s="12"/>
    </row>
    <row r="120" spans="2:14" ht="12.75">
      <c r="B120" s="12"/>
      <c r="C120" s="12"/>
      <c r="D120" s="12"/>
      <c r="E120" s="12"/>
      <c r="F120" s="12"/>
      <c r="G120" s="12"/>
      <c r="H120" s="12"/>
      <c r="I120" s="12"/>
      <c r="J120" s="12"/>
      <c r="K120" s="12"/>
      <c r="L120" s="12"/>
      <c r="M120" s="12"/>
      <c r="N120" s="12"/>
    </row>
    <row r="121" spans="2:14" ht="12.75">
      <c r="B121" s="12"/>
      <c r="C121" s="12"/>
      <c r="D121" s="12"/>
      <c r="E121" s="12"/>
      <c r="F121" s="12"/>
      <c r="G121" s="12"/>
      <c r="H121" s="12"/>
      <c r="I121" s="12"/>
      <c r="J121" s="12"/>
      <c r="K121" s="12"/>
      <c r="L121" s="12"/>
      <c r="M121" s="12"/>
      <c r="N121" s="12"/>
    </row>
    <row r="122" spans="2:14" ht="12.75">
      <c r="B122" s="12"/>
      <c r="C122" s="12"/>
      <c r="D122" s="12"/>
      <c r="E122" s="12"/>
      <c r="F122" s="12"/>
      <c r="G122" s="12"/>
      <c r="H122" s="12"/>
      <c r="I122" s="12"/>
      <c r="J122" s="12"/>
      <c r="K122" s="12"/>
      <c r="L122" s="12"/>
      <c r="M122" s="12"/>
      <c r="N122" s="12"/>
    </row>
    <row r="123" spans="2:14" ht="12.75">
      <c r="B123" s="12"/>
      <c r="C123" s="12"/>
      <c r="D123" s="12"/>
      <c r="E123" s="12"/>
      <c r="F123" s="12"/>
      <c r="G123" s="12"/>
      <c r="H123" s="12"/>
      <c r="I123" s="12"/>
      <c r="J123" s="12"/>
      <c r="K123" s="12"/>
      <c r="L123" s="12"/>
      <c r="M123" s="12"/>
      <c r="N123" s="12"/>
    </row>
    <row r="124" spans="2:14" ht="12.75">
      <c r="B124" s="12"/>
      <c r="C124" s="12"/>
      <c r="D124" s="12"/>
      <c r="E124" s="12"/>
      <c r="F124" s="12"/>
      <c r="G124" s="12"/>
      <c r="H124" s="12"/>
      <c r="I124" s="12"/>
      <c r="J124" s="12"/>
      <c r="K124" s="12"/>
      <c r="L124" s="12"/>
      <c r="M124" s="12"/>
      <c r="N124" s="12"/>
    </row>
    <row r="125" spans="2:14" ht="12.75">
      <c r="B125" s="12"/>
      <c r="C125" s="12"/>
      <c r="D125" s="12"/>
      <c r="E125" s="12"/>
      <c r="F125" s="12"/>
      <c r="G125" s="12"/>
      <c r="H125" s="12"/>
      <c r="I125" s="12"/>
      <c r="J125" s="12"/>
      <c r="K125" s="12"/>
      <c r="L125" s="12"/>
      <c r="M125" s="12"/>
      <c r="N125" s="12"/>
    </row>
    <row r="126" spans="2:14" ht="12.75">
      <c r="B126" s="12"/>
      <c r="C126" s="12"/>
      <c r="D126" s="12"/>
      <c r="E126" s="12"/>
      <c r="F126" s="12"/>
      <c r="G126" s="12"/>
      <c r="H126" s="12"/>
      <c r="I126" s="12"/>
      <c r="J126" s="12"/>
      <c r="K126" s="12"/>
      <c r="L126" s="12"/>
      <c r="M126" s="12"/>
      <c r="N126" s="12"/>
    </row>
    <row r="127" spans="2:14" ht="12.75">
      <c r="B127" s="12"/>
      <c r="C127" s="12"/>
      <c r="D127" s="12"/>
      <c r="E127" s="12"/>
      <c r="F127" s="12"/>
      <c r="G127" s="12"/>
      <c r="H127" s="12"/>
      <c r="I127" s="12"/>
      <c r="J127" s="12"/>
      <c r="K127" s="12"/>
      <c r="L127" s="12"/>
      <c r="M127" s="12"/>
      <c r="N127" s="12"/>
    </row>
    <row r="128" spans="2:14" ht="12.75">
      <c r="B128" s="12"/>
      <c r="C128" s="12"/>
      <c r="D128" s="12"/>
      <c r="E128" s="12"/>
      <c r="F128" s="12"/>
      <c r="G128" s="12"/>
      <c r="H128" s="12"/>
      <c r="I128" s="12"/>
      <c r="J128" s="12"/>
      <c r="K128" s="12"/>
      <c r="L128" s="12"/>
      <c r="M128" s="12"/>
      <c r="N128" s="12"/>
    </row>
    <row r="129" spans="2:14" ht="12.75">
      <c r="B129" s="12"/>
      <c r="C129" s="12"/>
      <c r="D129" s="12"/>
      <c r="E129" s="12"/>
      <c r="F129" s="12"/>
      <c r="G129" s="12"/>
      <c r="H129" s="12"/>
      <c r="I129" s="12"/>
      <c r="J129" s="12"/>
      <c r="K129" s="12"/>
      <c r="L129" s="12"/>
      <c r="M129" s="12"/>
      <c r="N129" s="12"/>
    </row>
    <row r="130" spans="2:14" ht="12.75">
      <c r="B130" s="12"/>
      <c r="C130" s="12"/>
      <c r="D130" s="12"/>
      <c r="E130" s="12"/>
      <c r="F130" s="12"/>
      <c r="G130" s="12"/>
      <c r="H130" s="12"/>
      <c r="I130" s="12"/>
      <c r="J130" s="12"/>
      <c r="K130" s="12"/>
      <c r="L130" s="12"/>
      <c r="M130" s="12"/>
      <c r="N130" s="12"/>
    </row>
    <row r="131" spans="2:14" ht="12.75">
      <c r="B131" s="12"/>
      <c r="C131" s="12"/>
      <c r="D131" s="12"/>
      <c r="E131" s="12"/>
      <c r="F131" s="12"/>
      <c r="G131" s="12"/>
      <c r="H131" s="12"/>
      <c r="I131" s="12"/>
      <c r="J131" s="12"/>
      <c r="K131" s="12"/>
      <c r="L131" s="12"/>
      <c r="M131" s="12"/>
      <c r="N131" s="12"/>
    </row>
    <row r="132" spans="2:14" ht="12.75">
      <c r="B132" s="12"/>
      <c r="C132" s="12"/>
      <c r="D132" s="12"/>
      <c r="E132" s="12"/>
      <c r="F132" s="12"/>
      <c r="G132" s="12"/>
      <c r="H132" s="12"/>
      <c r="I132" s="12"/>
      <c r="J132" s="12"/>
      <c r="K132" s="12"/>
      <c r="L132" s="12"/>
      <c r="M132" s="12"/>
      <c r="N132" s="12"/>
    </row>
    <row r="133" spans="2:14" ht="12.75">
      <c r="B133" s="12"/>
      <c r="C133" s="12"/>
      <c r="D133" s="12"/>
      <c r="E133" s="12"/>
      <c r="F133" s="12"/>
      <c r="G133" s="12"/>
      <c r="H133" s="12"/>
      <c r="I133" s="12"/>
      <c r="J133" s="12"/>
      <c r="K133" s="12"/>
      <c r="L133" s="12"/>
      <c r="M133" s="12"/>
      <c r="N133" s="12"/>
    </row>
    <row r="134" spans="2:14" ht="12.75">
      <c r="B134" s="12"/>
      <c r="C134" s="12"/>
      <c r="D134" s="12"/>
      <c r="E134" s="12"/>
      <c r="F134" s="12"/>
      <c r="G134" s="12"/>
      <c r="H134" s="12"/>
      <c r="I134" s="12"/>
      <c r="J134" s="12"/>
      <c r="K134" s="12"/>
      <c r="L134" s="12"/>
      <c r="M134" s="12"/>
      <c r="N134" s="12"/>
    </row>
    <row r="135" spans="2:14" ht="12.75">
      <c r="B135" s="12"/>
      <c r="C135" s="12"/>
      <c r="D135" s="12"/>
      <c r="E135" s="12"/>
      <c r="F135" s="12"/>
      <c r="G135" s="12"/>
      <c r="H135" s="12"/>
      <c r="I135" s="12"/>
      <c r="J135" s="12"/>
      <c r="K135" s="12"/>
      <c r="L135" s="12"/>
      <c r="M135" s="12"/>
      <c r="N135" s="12"/>
    </row>
    <row r="136" spans="2:14" ht="12.75">
      <c r="B136" s="12"/>
      <c r="C136" s="12"/>
      <c r="D136" s="12"/>
      <c r="E136" s="12"/>
      <c r="F136" s="12"/>
      <c r="G136" s="12"/>
      <c r="H136" s="12"/>
      <c r="I136" s="12"/>
      <c r="J136" s="12"/>
      <c r="K136" s="12"/>
      <c r="L136" s="12"/>
      <c r="M136" s="12"/>
      <c r="N136" s="12"/>
    </row>
    <row r="137" spans="2:14" ht="12.75">
      <c r="B137" s="12"/>
      <c r="C137" s="12"/>
      <c r="D137" s="12"/>
      <c r="E137" s="12"/>
      <c r="F137" s="12"/>
      <c r="G137" s="12"/>
      <c r="H137" s="12"/>
      <c r="I137" s="12"/>
      <c r="J137" s="12"/>
      <c r="K137" s="12"/>
      <c r="L137" s="12"/>
      <c r="M137" s="12"/>
      <c r="N137" s="12"/>
    </row>
    <row r="138" spans="2:14" ht="12.75">
      <c r="B138" s="12"/>
      <c r="C138" s="12"/>
      <c r="D138" s="12"/>
      <c r="E138" s="12"/>
      <c r="F138" s="12"/>
      <c r="G138" s="12"/>
      <c r="H138" s="12"/>
      <c r="I138" s="12"/>
      <c r="J138" s="12"/>
      <c r="K138" s="12"/>
      <c r="L138" s="12"/>
      <c r="M138" s="12"/>
      <c r="N138" s="12"/>
    </row>
    <row r="139" spans="2:14" ht="12.75">
      <c r="B139" s="12"/>
      <c r="C139" s="12"/>
      <c r="D139" s="12"/>
      <c r="E139" s="12"/>
      <c r="F139" s="12"/>
      <c r="G139" s="12"/>
      <c r="H139" s="12"/>
      <c r="I139" s="12"/>
      <c r="J139" s="12"/>
      <c r="K139" s="12"/>
      <c r="L139" s="12"/>
      <c r="M139" s="12"/>
      <c r="N139" s="12"/>
    </row>
    <row r="140" spans="2:14" ht="12.75">
      <c r="B140" s="12"/>
      <c r="C140" s="12"/>
      <c r="D140" s="12"/>
      <c r="E140" s="12"/>
      <c r="F140" s="12"/>
      <c r="G140" s="12"/>
      <c r="H140" s="12"/>
      <c r="I140" s="12"/>
      <c r="J140" s="12"/>
      <c r="K140" s="12"/>
      <c r="L140" s="12"/>
      <c r="M140" s="12"/>
      <c r="N140" s="12"/>
    </row>
    <row r="141" spans="2:14" ht="12.75">
      <c r="B141" s="12"/>
      <c r="C141" s="12"/>
      <c r="D141" s="12"/>
      <c r="E141" s="12"/>
      <c r="F141" s="12"/>
      <c r="G141" s="12"/>
      <c r="H141" s="12"/>
      <c r="I141" s="12"/>
      <c r="J141" s="12"/>
      <c r="K141" s="12"/>
      <c r="L141" s="12"/>
      <c r="M141" s="12"/>
      <c r="N141" s="12"/>
    </row>
    <row r="142" spans="2:14" ht="12.75">
      <c r="B142" s="12"/>
      <c r="C142" s="12"/>
      <c r="D142" s="12"/>
      <c r="E142" s="12"/>
      <c r="F142" s="12"/>
      <c r="G142" s="12"/>
      <c r="H142" s="12"/>
      <c r="I142" s="12"/>
      <c r="J142" s="12"/>
      <c r="K142" s="12"/>
      <c r="L142" s="12"/>
      <c r="M142" s="12"/>
      <c r="N142" s="12"/>
    </row>
    <row r="143" spans="2:14" ht="12.75">
      <c r="B143" s="12"/>
      <c r="C143" s="12"/>
      <c r="D143" s="12"/>
      <c r="E143" s="12"/>
      <c r="F143" s="12"/>
      <c r="G143" s="12"/>
      <c r="H143" s="12"/>
      <c r="I143" s="12"/>
      <c r="J143" s="12"/>
      <c r="K143" s="12"/>
      <c r="L143" s="12"/>
      <c r="M143" s="12"/>
      <c r="N143" s="12"/>
    </row>
    <row r="144" spans="2:14" ht="12.75">
      <c r="B144" s="12"/>
      <c r="C144" s="12"/>
      <c r="D144" s="12"/>
      <c r="E144" s="12"/>
      <c r="F144" s="12"/>
      <c r="G144" s="12"/>
      <c r="H144" s="12"/>
      <c r="I144" s="12"/>
      <c r="J144" s="12"/>
      <c r="K144" s="12"/>
      <c r="L144" s="12"/>
      <c r="M144" s="12"/>
      <c r="N144" s="12"/>
    </row>
    <row r="145" spans="2:14" ht="12.75">
      <c r="B145" s="12"/>
      <c r="C145" s="12"/>
      <c r="D145" s="12"/>
      <c r="E145" s="12"/>
      <c r="F145" s="12"/>
      <c r="G145" s="12"/>
      <c r="H145" s="12"/>
      <c r="I145" s="12"/>
      <c r="J145" s="12"/>
      <c r="K145" s="12"/>
      <c r="L145" s="12"/>
      <c r="M145" s="12"/>
      <c r="N145" s="12"/>
    </row>
    <row r="146" spans="2:14" ht="12.75">
      <c r="B146" s="12"/>
      <c r="C146" s="12"/>
      <c r="D146" s="12"/>
      <c r="E146" s="12"/>
      <c r="F146" s="12"/>
      <c r="G146" s="12"/>
      <c r="H146" s="12"/>
      <c r="I146" s="12"/>
      <c r="J146" s="12"/>
      <c r="K146" s="12"/>
      <c r="L146" s="12"/>
      <c r="M146" s="12"/>
      <c r="N146" s="12"/>
    </row>
    <row r="147" spans="2:14" ht="12.75">
      <c r="B147" s="12"/>
      <c r="C147" s="12"/>
      <c r="D147" s="12"/>
      <c r="E147" s="12"/>
      <c r="F147" s="12"/>
      <c r="G147" s="12"/>
      <c r="H147" s="12"/>
      <c r="I147" s="12"/>
      <c r="J147" s="12"/>
      <c r="K147" s="12"/>
      <c r="L147" s="12"/>
      <c r="M147" s="12"/>
      <c r="N147" s="12"/>
    </row>
    <row r="148" spans="2:14" ht="12.75">
      <c r="B148" s="12"/>
      <c r="C148" s="12"/>
      <c r="D148" s="12"/>
      <c r="E148" s="12"/>
      <c r="F148" s="12"/>
      <c r="G148" s="12"/>
      <c r="H148" s="12"/>
      <c r="I148" s="12"/>
      <c r="J148" s="12"/>
      <c r="K148" s="12"/>
      <c r="L148" s="12"/>
      <c r="M148" s="12"/>
      <c r="N148" s="12"/>
    </row>
    <row r="149" spans="2:14" ht="12.75">
      <c r="B149" s="12"/>
      <c r="C149" s="12"/>
      <c r="D149" s="12"/>
      <c r="E149" s="12"/>
      <c r="F149" s="12"/>
      <c r="G149" s="12"/>
      <c r="H149" s="12"/>
      <c r="I149" s="12"/>
      <c r="J149" s="12"/>
      <c r="K149" s="12"/>
      <c r="L149" s="12"/>
      <c r="M149" s="12"/>
      <c r="N149" s="12"/>
    </row>
    <row r="150" spans="2:14" ht="12.75">
      <c r="B150" s="12"/>
      <c r="C150" s="12"/>
      <c r="D150" s="12"/>
      <c r="E150" s="12"/>
      <c r="F150" s="12"/>
      <c r="G150" s="12"/>
      <c r="H150" s="12"/>
      <c r="I150" s="12"/>
      <c r="J150" s="12"/>
      <c r="K150" s="12"/>
      <c r="L150" s="12"/>
      <c r="M150" s="12"/>
      <c r="N150" s="12"/>
    </row>
    <row r="151" spans="2:14" ht="12.75">
      <c r="B151" s="12"/>
      <c r="C151" s="12"/>
      <c r="D151" s="12"/>
      <c r="E151" s="12"/>
      <c r="F151" s="12"/>
      <c r="G151" s="12"/>
      <c r="H151" s="12"/>
      <c r="I151" s="12"/>
      <c r="J151" s="12"/>
      <c r="K151" s="12"/>
      <c r="L151" s="12"/>
      <c r="M151" s="12"/>
      <c r="N151" s="12"/>
    </row>
    <row r="152" spans="2:14" ht="12.75">
      <c r="B152" s="12"/>
      <c r="C152" s="12"/>
      <c r="D152" s="12"/>
      <c r="E152" s="12"/>
      <c r="F152" s="12"/>
      <c r="G152" s="12"/>
      <c r="H152" s="12"/>
      <c r="I152" s="12"/>
      <c r="J152" s="12"/>
      <c r="K152" s="12"/>
      <c r="L152" s="12"/>
      <c r="M152" s="12"/>
      <c r="N152" s="12"/>
    </row>
    <row r="153" spans="2:14" ht="12.75">
      <c r="B153" s="12"/>
      <c r="C153" s="12"/>
      <c r="D153" s="12"/>
      <c r="E153" s="12"/>
      <c r="F153" s="12"/>
      <c r="G153" s="12"/>
      <c r="H153" s="12"/>
      <c r="I153" s="12"/>
      <c r="J153" s="12"/>
      <c r="K153" s="12"/>
      <c r="L153" s="12"/>
      <c r="M153" s="12"/>
      <c r="N153" s="12"/>
    </row>
    <row r="154" spans="2:14" ht="12.75">
      <c r="B154" s="12"/>
      <c r="C154" s="12"/>
      <c r="D154" s="12"/>
      <c r="E154" s="12"/>
      <c r="F154" s="12"/>
      <c r="G154" s="12"/>
      <c r="H154" s="12"/>
      <c r="I154" s="12"/>
      <c r="J154" s="12"/>
      <c r="K154" s="12"/>
      <c r="L154" s="12"/>
      <c r="M154" s="12"/>
      <c r="N154" s="12"/>
    </row>
    <row r="155" spans="2:14" ht="12.75">
      <c r="B155" s="12"/>
      <c r="C155" s="12"/>
      <c r="D155" s="12"/>
      <c r="E155" s="12"/>
      <c r="F155" s="12"/>
      <c r="G155" s="12"/>
      <c r="H155" s="12"/>
      <c r="I155" s="12"/>
      <c r="J155" s="12"/>
      <c r="K155" s="12"/>
      <c r="L155" s="12"/>
      <c r="M155" s="12"/>
      <c r="N155" s="12"/>
    </row>
    <row r="156" spans="2:14" ht="12.75">
      <c r="B156" s="12"/>
      <c r="C156" s="12"/>
      <c r="D156" s="12"/>
      <c r="E156" s="12"/>
      <c r="F156" s="12"/>
      <c r="G156" s="12"/>
      <c r="H156" s="12"/>
      <c r="I156" s="12"/>
      <c r="J156" s="12"/>
      <c r="K156" s="12"/>
      <c r="L156" s="12"/>
      <c r="M156" s="12"/>
      <c r="N156" s="12"/>
    </row>
    <row r="157" spans="2:14" ht="12.75">
      <c r="B157" s="12"/>
      <c r="C157" s="12"/>
      <c r="D157" s="12"/>
      <c r="E157" s="12"/>
      <c r="F157" s="12"/>
      <c r="G157" s="12"/>
      <c r="H157" s="12"/>
      <c r="I157" s="12"/>
      <c r="J157" s="12"/>
      <c r="K157" s="12"/>
      <c r="L157" s="12"/>
      <c r="M157" s="12"/>
      <c r="N157" s="12"/>
    </row>
    <row r="158" spans="2:14" ht="12.75">
      <c r="B158" s="12"/>
      <c r="C158" s="12"/>
      <c r="D158" s="12"/>
      <c r="E158" s="12"/>
      <c r="F158" s="12"/>
      <c r="G158" s="12"/>
      <c r="H158" s="12"/>
      <c r="I158" s="12"/>
      <c r="J158" s="12"/>
      <c r="K158" s="12"/>
      <c r="L158" s="12"/>
      <c r="M158" s="12"/>
      <c r="N158" s="12"/>
    </row>
    <row r="159" spans="2:14" ht="12.75">
      <c r="B159" s="12"/>
      <c r="C159" s="12"/>
      <c r="D159" s="12"/>
      <c r="E159" s="12"/>
      <c r="F159" s="12"/>
      <c r="G159" s="12"/>
      <c r="H159" s="12"/>
      <c r="I159" s="12"/>
      <c r="J159" s="12"/>
      <c r="K159" s="12"/>
      <c r="L159" s="12"/>
      <c r="M159" s="12"/>
      <c r="N159" s="12"/>
    </row>
    <row r="160" spans="2:14" ht="12.75">
      <c r="B160" s="12"/>
      <c r="C160" s="12"/>
      <c r="D160" s="12"/>
      <c r="E160" s="12"/>
      <c r="F160" s="12"/>
      <c r="G160" s="12"/>
      <c r="H160" s="12"/>
      <c r="I160" s="12"/>
      <c r="J160" s="12"/>
      <c r="K160" s="12"/>
      <c r="L160" s="12"/>
      <c r="M160" s="12"/>
      <c r="N160" s="12"/>
    </row>
    <row r="161" spans="2:14" ht="12.75">
      <c r="B161" s="12"/>
      <c r="C161" s="12"/>
      <c r="D161" s="12"/>
      <c r="E161" s="12"/>
      <c r="F161" s="12"/>
      <c r="G161" s="12"/>
      <c r="H161" s="12"/>
      <c r="I161" s="12"/>
      <c r="J161" s="12"/>
      <c r="K161" s="12"/>
      <c r="L161" s="12"/>
      <c r="M161" s="12"/>
      <c r="N161" s="12"/>
    </row>
    <row r="162" spans="2:14" ht="12.75">
      <c r="B162" s="12"/>
      <c r="C162" s="12"/>
      <c r="D162" s="12"/>
      <c r="E162" s="12"/>
      <c r="F162" s="12"/>
      <c r="G162" s="12"/>
      <c r="H162" s="12"/>
      <c r="I162" s="12"/>
      <c r="J162" s="12"/>
      <c r="K162" s="12"/>
      <c r="L162" s="12"/>
      <c r="M162" s="12"/>
      <c r="N162" s="12"/>
    </row>
    <row r="163" spans="2:14" ht="12.75">
      <c r="B163" s="12"/>
      <c r="C163" s="12"/>
      <c r="D163" s="12"/>
      <c r="E163" s="12"/>
      <c r="F163" s="12"/>
      <c r="G163" s="12"/>
      <c r="H163" s="12"/>
      <c r="I163" s="12"/>
      <c r="J163" s="12"/>
      <c r="K163" s="12"/>
      <c r="L163" s="12"/>
      <c r="M163" s="12"/>
      <c r="N163" s="12"/>
    </row>
    <row r="164" spans="2:14" ht="12.75">
      <c r="B164" s="12"/>
      <c r="C164" s="12"/>
      <c r="D164" s="12"/>
      <c r="E164" s="12"/>
      <c r="F164" s="12"/>
      <c r="G164" s="12"/>
      <c r="H164" s="12"/>
      <c r="I164" s="12"/>
      <c r="J164" s="12"/>
      <c r="K164" s="12"/>
      <c r="L164" s="12"/>
      <c r="M164" s="12"/>
      <c r="N164" s="12"/>
    </row>
    <row r="165" spans="2:14" ht="12.75">
      <c r="B165" s="12"/>
      <c r="C165" s="12"/>
      <c r="D165" s="12"/>
      <c r="E165" s="12"/>
      <c r="F165" s="12"/>
      <c r="G165" s="12"/>
      <c r="H165" s="12"/>
      <c r="I165" s="12"/>
      <c r="J165" s="12"/>
      <c r="K165" s="12"/>
      <c r="L165" s="12"/>
      <c r="M165" s="12"/>
      <c r="N165" s="12"/>
    </row>
    <row r="166" spans="2:14" ht="12.75">
      <c r="B166" s="12"/>
      <c r="C166" s="12"/>
      <c r="D166" s="12"/>
      <c r="E166" s="12"/>
      <c r="F166" s="12"/>
      <c r="G166" s="12"/>
      <c r="H166" s="12"/>
      <c r="I166" s="12"/>
      <c r="J166" s="12"/>
      <c r="K166" s="12"/>
      <c r="L166" s="12"/>
      <c r="M166" s="12"/>
      <c r="N166" s="12"/>
    </row>
    <row r="167" spans="2:14" ht="12.75">
      <c r="B167" s="12"/>
      <c r="C167" s="12"/>
      <c r="D167" s="12"/>
      <c r="E167" s="12"/>
      <c r="F167" s="12"/>
      <c r="G167" s="12"/>
      <c r="H167" s="12"/>
      <c r="I167" s="12"/>
      <c r="J167" s="12"/>
      <c r="K167" s="12"/>
      <c r="L167" s="12"/>
      <c r="M167" s="12"/>
      <c r="N167" s="12"/>
    </row>
    <row r="168" spans="2:14" ht="12.75">
      <c r="B168" s="12"/>
      <c r="C168" s="12"/>
      <c r="D168" s="12"/>
      <c r="E168" s="12"/>
      <c r="F168" s="12"/>
      <c r="G168" s="12"/>
      <c r="H168" s="12"/>
      <c r="I168" s="12"/>
      <c r="J168" s="12"/>
      <c r="K168" s="12"/>
      <c r="L168" s="12"/>
      <c r="M168" s="12"/>
      <c r="N168" s="12"/>
    </row>
    <row r="169" spans="2:14" ht="12.75">
      <c r="B169" s="12"/>
      <c r="C169" s="12"/>
      <c r="D169" s="12"/>
      <c r="E169" s="12"/>
      <c r="F169" s="12"/>
      <c r="G169" s="12"/>
      <c r="H169" s="12"/>
      <c r="I169" s="12"/>
      <c r="J169" s="12"/>
      <c r="K169" s="12"/>
      <c r="L169" s="12"/>
      <c r="M169" s="12"/>
      <c r="N169" s="12"/>
    </row>
    <row r="170" spans="2:14" ht="12.75">
      <c r="B170" s="12"/>
      <c r="C170" s="12"/>
      <c r="D170" s="12"/>
      <c r="E170" s="12"/>
      <c r="F170" s="12"/>
      <c r="G170" s="12"/>
      <c r="H170" s="12"/>
      <c r="I170" s="12"/>
      <c r="J170" s="12"/>
      <c r="K170" s="12"/>
      <c r="L170" s="12"/>
      <c r="M170" s="12"/>
      <c r="N170" s="12"/>
    </row>
    <row r="171" spans="2:14" ht="12.75">
      <c r="B171" s="12"/>
      <c r="C171" s="12"/>
      <c r="D171" s="12"/>
      <c r="E171" s="12"/>
      <c r="F171" s="12"/>
      <c r="G171" s="12"/>
      <c r="H171" s="12"/>
      <c r="I171" s="12"/>
      <c r="J171" s="12"/>
      <c r="K171" s="12"/>
      <c r="L171" s="12"/>
      <c r="M171" s="12"/>
      <c r="N171" s="12"/>
    </row>
    <row r="172" spans="2:14" ht="12.75">
      <c r="B172" s="12"/>
      <c r="C172" s="12"/>
      <c r="D172" s="12"/>
      <c r="E172" s="12"/>
      <c r="F172" s="12"/>
      <c r="G172" s="12"/>
      <c r="H172" s="12"/>
      <c r="I172" s="12"/>
      <c r="J172" s="12"/>
      <c r="K172" s="12"/>
      <c r="L172" s="12"/>
      <c r="M172" s="12"/>
      <c r="N172" s="12"/>
    </row>
    <row r="173" spans="2:14" ht="12.75">
      <c r="B173" s="12"/>
      <c r="C173" s="12"/>
      <c r="D173" s="12"/>
      <c r="E173" s="12"/>
      <c r="F173" s="12"/>
      <c r="G173" s="12"/>
      <c r="H173" s="12"/>
      <c r="I173" s="12"/>
      <c r="J173" s="12"/>
      <c r="K173" s="12"/>
      <c r="L173" s="12"/>
      <c r="M173" s="12"/>
      <c r="N173" s="12"/>
    </row>
    <row r="174" spans="2:14" ht="12.75">
      <c r="B174" s="12"/>
      <c r="C174" s="12"/>
      <c r="D174" s="12"/>
      <c r="E174" s="12"/>
      <c r="F174" s="12"/>
      <c r="G174" s="12"/>
      <c r="H174" s="12"/>
      <c r="I174" s="12"/>
      <c r="J174" s="12"/>
      <c r="K174" s="12"/>
      <c r="L174" s="12"/>
      <c r="M174" s="12"/>
      <c r="N174" s="12"/>
    </row>
    <row r="175" spans="2:14" ht="12.75">
      <c r="B175" s="12"/>
      <c r="C175" s="12"/>
      <c r="D175" s="12"/>
      <c r="E175" s="12"/>
      <c r="F175" s="12"/>
      <c r="G175" s="12"/>
      <c r="H175" s="12"/>
      <c r="I175" s="12"/>
      <c r="J175" s="12"/>
      <c r="K175" s="12"/>
      <c r="L175" s="12"/>
      <c r="M175" s="12"/>
      <c r="N175" s="12"/>
    </row>
    <row r="176" spans="2:14" ht="12.75">
      <c r="B176" s="12"/>
      <c r="C176" s="12"/>
      <c r="D176" s="12"/>
      <c r="E176" s="12"/>
      <c r="F176" s="12"/>
      <c r="G176" s="12"/>
      <c r="H176" s="12"/>
      <c r="I176" s="12"/>
      <c r="J176" s="12"/>
      <c r="K176" s="12"/>
      <c r="L176" s="12"/>
      <c r="M176" s="12"/>
      <c r="N176" s="12"/>
    </row>
    <row r="177" spans="2:14" ht="12.75">
      <c r="B177" s="12"/>
      <c r="C177" s="12"/>
      <c r="D177" s="12"/>
      <c r="E177" s="12"/>
      <c r="F177" s="12"/>
      <c r="G177" s="12"/>
      <c r="H177" s="12"/>
      <c r="I177" s="12"/>
      <c r="J177" s="12"/>
      <c r="K177" s="12"/>
      <c r="L177" s="12"/>
      <c r="M177" s="12"/>
      <c r="N177" s="12"/>
    </row>
    <row r="178" spans="2:14" ht="12.75">
      <c r="B178" s="12"/>
      <c r="C178" s="12"/>
      <c r="D178" s="12"/>
      <c r="E178" s="12"/>
      <c r="F178" s="12"/>
      <c r="G178" s="12"/>
      <c r="H178" s="12"/>
      <c r="I178" s="12"/>
      <c r="J178" s="12"/>
      <c r="K178" s="12"/>
      <c r="L178" s="12"/>
      <c r="M178" s="12"/>
      <c r="N178" s="12"/>
    </row>
    <row r="179" spans="2:14" ht="12.75">
      <c r="B179" s="12"/>
      <c r="C179" s="12"/>
      <c r="D179" s="12"/>
      <c r="E179" s="12"/>
      <c r="F179" s="12"/>
      <c r="G179" s="12"/>
      <c r="H179" s="12"/>
      <c r="I179" s="12"/>
      <c r="J179" s="12"/>
      <c r="K179" s="12"/>
      <c r="L179" s="12"/>
      <c r="M179" s="12"/>
      <c r="N179" s="12"/>
    </row>
    <row r="180" spans="2:14" ht="12.75">
      <c r="B180" s="12"/>
      <c r="C180" s="12"/>
      <c r="D180" s="12"/>
      <c r="E180" s="12"/>
      <c r="F180" s="12"/>
      <c r="G180" s="12"/>
      <c r="H180" s="12"/>
      <c r="I180" s="12"/>
      <c r="J180" s="12"/>
      <c r="K180" s="12"/>
      <c r="L180" s="12"/>
      <c r="M180" s="12"/>
      <c r="N180" s="12"/>
    </row>
    <row r="181" spans="2:14" ht="12.75">
      <c r="B181" s="12"/>
      <c r="C181" s="12"/>
      <c r="D181" s="12"/>
      <c r="E181" s="12"/>
      <c r="F181" s="12"/>
      <c r="G181" s="12"/>
      <c r="H181" s="12"/>
      <c r="I181" s="12"/>
      <c r="J181" s="12"/>
      <c r="K181" s="12"/>
      <c r="L181" s="12"/>
      <c r="M181" s="12"/>
      <c r="N181" s="12"/>
    </row>
    <row r="182" spans="2:14" ht="12.75">
      <c r="B182" s="12"/>
      <c r="C182" s="12"/>
      <c r="D182" s="12"/>
      <c r="E182" s="12"/>
      <c r="F182" s="12"/>
      <c r="G182" s="12"/>
      <c r="H182" s="12"/>
      <c r="I182" s="12"/>
      <c r="J182" s="12"/>
      <c r="K182" s="12"/>
      <c r="L182" s="12"/>
      <c r="M182" s="12"/>
      <c r="N182" s="12"/>
    </row>
    <row r="183" spans="2:14" ht="12.75">
      <c r="B183" s="12"/>
      <c r="C183" s="12"/>
      <c r="D183" s="12"/>
      <c r="E183" s="12"/>
      <c r="F183" s="12"/>
      <c r="G183" s="12"/>
      <c r="H183" s="12"/>
      <c r="I183" s="12"/>
      <c r="J183" s="12"/>
      <c r="K183" s="12"/>
      <c r="L183" s="12"/>
      <c r="M183" s="12"/>
      <c r="N183" s="12"/>
    </row>
    <row r="184" spans="2:14" ht="12.75">
      <c r="B184" s="12"/>
      <c r="C184" s="12"/>
      <c r="D184" s="12"/>
      <c r="E184" s="12"/>
      <c r="F184" s="12"/>
      <c r="G184" s="12"/>
      <c r="H184" s="12"/>
      <c r="I184" s="12"/>
      <c r="J184" s="12"/>
      <c r="K184" s="12"/>
      <c r="L184" s="12"/>
      <c r="M184" s="12"/>
      <c r="N184" s="12"/>
    </row>
    <row r="185" spans="2:14" ht="12.75">
      <c r="B185" s="12"/>
      <c r="C185" s="12"/>
      <c r="D185" s="12"/>
      <c r="E185" s="12"/>
      <c r="F185" s="12"/>
      <c r="G185" s="12"/>
      <c r="H185" s="12"/>
      <c r="I185" s="12"/>
      <c r="J185" s="12"/>
      <c r="K185" s="12"/>
      <c r="L185" s="12"/>
      <c r="M185" s="12"/>
      <c r="N185" s="12"/>
    </row>
    <row r="186" spans="2:14" ht="12.75">
      <c r="B186" s="12"/>
      <c r="C186" s="12"/>
      <c r="D186" s="12"/>
      <c r="E186" s="12"/>
      <c r="F186" s="12"/>
      <c r="G186" s="12"/>
      <c r="H186" s="12"/>
      <c r="I186" s="12"/>
      <c r="J186" s="12"/>
      <c r="K186" s="12"/>
      <c r="L186" s="12"/>
      <c r="M186" s="12"/>
      <c r="N186" s="12"/>
    </row>
    <row r="187" spans="2:14" ht="12.75">
      <c r="B187" s="12"/>
      <c r="C187" s="12"/>
      <c r="D187" s="12"/>
      <c r="E187" s="12"/>
      <c r="F187" s="12"/>
      <c r="G187" s="12"/>
      <c r="H187" s="12"/>
      <c r="I187" s="12"/>
      <c r="J187" s="12"/>
      <c r="K187" s="12"/>
      <c r="L187" s="12"/>
      <c r="M187" s="12"/>
      <c r="N187" s="12"/>
    </row>
    <row r="188" spans="2:14" ht="12.75">
      <c r="B188" s="12"/>
      <c r="C188" s="12"/>
      <c r="D188" s="12"/>
      <c r="E188" s="12"/>
      <c r="F188" s="12"/>
      <c r="G188" s="12"/>
      <c r="H188" s="12"/>
      <c r="I188" s="12"/>
      <c r="J188" s="12"/>
      <c r="K188" s="12"/>
      <c r="L188" s="12"/>
      <c r="M188" s="12"/>
      <c r="N188" s="12"/>
    </row>
    <row r="189" spans="2:14" ht="12.75">
      <c r="B189" s="12"/>
      <c r="C189" s="12"/>
      <c r="D189" s="12"/>
      <c r="E189" s="12"/>
      <c r="F189" s="12"/>
      <c r="G189" s="12"/>
      <c r="H189" s="12"/>
      <c r="I189" s="12"/>
      <c r="J189" s="12"/>
      <c r="K189" s="12"/>
      <c r="L189" s="12"/>
      <c r="M189" s="12"/>
      <c r="N189" s="12"/>
    </row>
    <row r="190" spans="2:14" ht="12.75">
      <c r="B190" s="12"/>
      <c r="C190" s="12"/>
      <c r="D190" s="12"/>
      <c r="E190" s="12"/>
      <c r="F190" s="12"/>
      <c r="G190" s="12"/>
      <c r="H190" s="12"/>
      <c r="I190" s="12"/>
      <c r="J190" s="12"/>
      <c r="K190" s="12"/>
      <c r="L190" s="12"/>
      <c r="M190" s="12"/>
      <c r="N190" s="12"/>
    </row>
    <row r="191" spans="2:14" ht="12.75">
      <c r="B191" s="12"/>
      <c r="C191" s="12"/>
      <c r="D191" s="12"/>
      <c r="E191" s="12"/>
      <c r="F191" s="12"/>
      <c r="G191" s="12"/>
      <c r="H191" s="12"/>
      <c r="I191" s="12"/>
      <c r="J191" s="12"/>
      <c r="K191" s="12"/>
      <c r="L191" s="12"/>
      <c r="M191" s="12"/>
      <c r="N191" s="12"/>
    </row>
    <row r="192" spans="2:14" ht="12.75">
      <c r="B192" s="12"/>
      <c r="C192" s="12"/>
      <c r="D192" s="12"/>
      <c r="E192" s="12"/>
      <c r="F192" s="12"/>
      <c r="G192" s="12"/>
      <c r="H192" s="12"/>
      <c r="I192" s="12"/>
      <c r="J192" s="12"/>
      <c r="K192" s="12"/>
      <c r="L192" s="12"/>
      <c r="M192" s="12"/>
      <c r="N192" s="12"/>
    </row>
    <row r="193" spans="2:14" ht="12.75">
      <c r="B193" s="12"/>
      <c r="C193" s="12"/>
      <c r="D193" s="12"/>
      <c r="E193" s="12"/>
      <c r="F193" s="12"/>
      <c r="G193" s="12"/>
      <c r="H193" s="12"/>
      <c r="I193" s="12"/>
      <c r="J193" s="12"/>
      <c r="K193" s="12"/>
      <c r="L193" s="12"/>
      <c r="M193" s="12"/>
      <c r="N193" s="12"/>
    </row>
    <row r="194" spans="2:14" ht="12.75">
      <c r="B194" s="12"/>
      <c r="C194" s="12"/>
      <c r="D194" s="12"/>
      <c r="E194" s="12"/>
      <c r="F194" s="12"/>
      <c r="G194" s="12"/>
      <c r="H194" s="12"/>
      <c r="I194" s="12"/>
      <c r="J194" s="12"/>
      <c r="K194" s="12"/>
      <c r="L194" s="12"/>
      <c r="M194" s="12"/>
      <c r="N194" s="12"/>
    </row>
    <row r="195" spans="2:14" ht="12.75">
      <c r="B195" s="12"/>
      <c r="C195" s="12"/>
      <c r="D195" s="12"/>
      <c r="E195" s="12"/>
      <c r="F195" s="12"/>
      <c r="G195" s="12"/>
      <c r="H195" s="12"/>
      <c r="I195" s="12"/>
      <c r="J195" s="12"/>
      <c r="K195" s="12"/>
      <c r="L195" s="12"/>
      <c r="M195" s="12"/>
      <c r="N195" s="12"/>
    </row>
    <row r="196" spans="2:14" ht="12.75">
      <c r="B196" s="12"/>
      <c r="C196" s="12"/>
      <c r="D196" s="12"/>
      <c r="E196" s="12"/>
      <c r="F196" s="12"/>
      <c r="G196" s="12"/>
      <c r="H196" s="12"/>
      <c r="I196" s="12"/>
      <c r="J196" s="12"/>
      <c r="K196" s="12"/>
      <c r="L196" s="12"/>
      <c r="M196" s="12"/>
      <c r="N196" s="12"/>
    </row>
    <row r="197" spans="2:14" ht="12.75">
      <c r="B197" s="12"/>
      <c r="C197" s="12"/>
      <c r="D197" s="12"/>
      <c r="E197" s="12"/>
      <c r="F197" s="12"/>
      <c r="G197" s="12"/>
      <c r="H197" s="12"/>
      <c r="I197" s="12"/>
      <c r="J197" s="12"/>
      <c r="K197" s="12"/>
      <c r="L197" s="12"/>
      <c r="M197" s="12"/>
      <c r="N197" s="12"/>
    </row>
    <row r="198" spans="2:14" ht="12.75">
      <c r="B198" s="12"/>
      <c r="C198" s="12"/>
      <c r="D198" s="12"/>
      <c r="E198" s="12"/>
      <c r="F198" s="12"/>
      <c r="G198" s="12"/>
      <c r="H198" s="12"/>
      <c r="I198" s="12"/>
      <c r="J198" s="12"/>
      <c r="K198" s="12"/>
      <c r="L198" s="12"/>
      <c r="M198" s="12"/>
      <c r="N198" s="12"/>
    </row>
    <row r="199" spans="2:14" ht="12.75">
      <c r="B199" s="12"/>
      <c r="C199" s="12"/>
      <c r="D199" s="12"/>
      <c r="E199" s="12"/>
      <c r="F199" s="12"/>
      <c r="G199" s="12"/>
      <c r="H199" s="12"/>
      <c r="I199" s="12"/>
      <c r="J199" s="12"/>
      <c r="K199" s="12"/>
      <c r="L199" s="12"/>
      <c r="M199" s="12"/>
      <c r="N199" s="12"/>
    </row>
    <row r="200" spans="2:14" ht="12.75">
      <c r="B200" s="12"/>
      <c r="C200" s="12"/>
      <c r="D200" s="12"/>
      <c r="E200" s="12"/>
      <c r="F200" s="12"/>
      <c r="G200" s="12"/>
      <c r="H200" s="12"/>
      <c r="I200" s="12"/>
      <c r="J200" s="12"/>
      <c r="K200" s="12"/>
      <c r="L200" s="12"/>
      <c r="M200" s="12"/>
      <c r="N200" s="12"/>
    </row>
    <row r="201" spans="2:14" ht="12.75">
      <c r="B201" s="12"/>
      <c r="C201" s="12"/>
      <c r="D201" s="12"/>
      <c r="E201" s="12"/>
      <c r="F201" s="12"/>
      <c r="G201" s="12"/>
      <c r="H201" s="12"/>
      <c r="I201" s="12"/>
      <c r="J201" s="12"/>
      <c r="K201" s="12"/>
      <c r="L201" s="12"/>
      <c r="M201" s="12"/>
      <c r="N201" s="12"/>
    </row>
    <row r="202" spans="2:14" ht="12.75">
      <c r="B202" s="12"/>
      <c r="C202" s="12"/>
      <c r="D202" s="12"/>
      <c r="E202" s="12"/>
      <c r="F202" s="12"/>
      <c r="G202" s="12"/>
      <c r="H202" s="12"/>
      <c r="I202" s="12"/>
      <c r="J202" s="12"/>
      <c r="K202" s="12"/>
      <c r="L202" s="12"/>
      <c r="M202" s="12"/>
      <c r="N202" s="12"/>
    </row>
    <row r="203" spans="2:14" ht="12.75">
      <c r="B203" s="12"/>
      <c r="C203" s="12"/>
      <c r="D203" s="12"/>
      <c r="E203" s="12"/>
      <c r="F203" s="12"/>
      <c r="G203" s="12"/>
      <c r="H203" s="12"/>
      <c r="I203" s="12"/>
      <c r="J203" s="12"/>
      <c r="K203" s="12"/>
      <c r="L203" s="12"/>
      <c r="M203" s="12"/>
      <c r="N203" s="12"/>
    </row>
    <row r="204" spans="2:14" ht="12.75">
      <c r="B204" s="12"/>
      <c r="C204" s="12"/>
      <c r="D204" s="12"/>
      <c r="E204" s="12"/>
      <c r="F204" s="12"/>
      <c r="G204" s="12"/>
      <c r="H204" s="12"/>
      <c r="I204" s="12"/>
      <c r="J204" s="12"/>
      <c r="K204" s="12"/>
      <c r="L204" s="12"/>
      <c r="M204" s="12"/>
      <c r="N204" s="12"/>
    </row>
    <row r="205" spans="2:14" ht="12.75">
      <c r="B205" s="12"/>
      <c r="C205" s="12"/>
      <c r="D205" s="12"/>
      <c r="E205" s="12"/>
      <c r="F205" s="12"/>
      <c r="G205" s="12"/>
      <c r="H205" s="12"/>
      <c r="I205" s="12"/>
      <c r="J205" s="12"/>
      <c r="K205" s="12"/>
      <c r="L205" s="12"/>
      <c r="M205" s="12"/>
      <c r="N205" s="12"/>
    </row>
    <row r="206" spans="2:14" ht="12.75">
      <c r="B206" s="12"/>
      <c r="C206" s="12"/>
      <c r="D206" s="12"/>
      <c r="E206" s="12"/>
      <c r="F206" s="12"/>
      <c r="G206" s="12"/>
      <c r="H206" s="12"/>
      <c r="I206" s="12"/>
      <c r="J206" s="12"/>
      <c r="K206" s="12"/>
      <c r="L206" s="12"/>
      <c r="M206" s="12"/>
      <c r="N206" s="12"/>
    </row>
    <row r="207" spans="2:14" ht="12.75">
      <c r="B207" s="12"/>
      <c r="C207" s="12"/>
      <c r="D207" s="12"/>
      <c r="E207" s="12"/>
      <c r="F207" s="12"/>
      <c r="G207" s="12"/>
      <c r="H207" s="12"/>
      <c r="I207" s="12"/>
      <c r="J207" s="12"/>
      <c r="K207" s="12"/>
      <c r="L207" s="12"/>
      <c r="M207" s="12"/>
      <c r="N207" s="12"/>
    </row>
    <row r="208" spans="2:14" ht="12.75">
      <c r="B208" s="12"/>
      <c r="C208" s="12"/>
      <c r="D208" s="12"/>
      <c r="E208" s="12"/>
      <c r="F208" s="12"/>
      <c r="G208" s="12"/>
      <c r="H208" s="12"/>
      <c r="I208" s="12"/>
      <c r="J208" s="12"/>
      <c r="K208" s="12"/>
      <c r="L208" s="12"/>
      <c r="M208" s="12"/>
      <c r="N208" s="12"/>
    </row>
    <row r="209" spans="2:14" ht="12.75">
      <c r="B209" s="12"/>
      <c r="C209" s="12"/>
      <c r="D209" s="12"/>
      <c r="E209" s="12"/>
      <c r="F209" s="12"/>
      <c r="G209" s="12"/>
      <c r="H209" s="12"/>
      <c r="I209" s="12"/>
      <c r="J209" s="12"/>
      <c r="K209" s="12"/>
      <c r="L209" s="12"/>
      <c r="M209" s="12"/>
      <c r="N209" s="12"/>
    </row>
    <row r="210" spans="2:14" ht="12.75">
      <c r="B210" s="12"/>
      <c r="C210" s="12"/>
      <c r="D210" s="12"/>
      <c r="E210" s="12"/>
      <c r="F210" s="12"/>
      <c r="G210" s="12"/>
      <c r="H210" s="12"/>
      <c r="I210" s="12"/>
      <c r="J210" s="12"/>
      <c r="K210" s="12"/>
      <c r="L210" s="12"/>
      <c r="M210" s="12"/>
      <c r="N210" s="12"/>
    </row>
    <row r="211" spans="2:14" ht="12.75">
      <c r="B211" s="12"/>
      <c r="C211" s="12"/>
      <c r="D211" s="12"/>
      <c r="E211" s="12"/>
      <c r="F211" s="12"/>
      <c r="G211" s="12"/>
      <c r="H211" s="12"/>
      <c r="I211" s="12"/>
      <c r="J211" s="12"/>
      <c r="K211" s="12"/>
      <c r="L211" s="12"/>
      <c r="M211" s="12"/>
      <c r="N211" s="12"/>
    </row>
    <row r="212" spans="2:14" ht="12.75">
      <c r="B212" s="12"/>
      <c r="C212" s="12"/>
      <c r="D212" s="12"/>
      <c r="E212" s="12"/>
      <c r="F212" s="12"/>
      <c r="G212" s="12"/>
      <c r="H212" s="12"/>
      <c r="I212" s="12"/>
      <c r="J212" s="12"/>
      <c r="K212" s="12"/>
      <c r="L212" s="12"/>
      <c r="M212" s="12"/>
      <c r="N212" s="12"/>
    </row>
    <row r="213" spans="2:14" ht="12.75">
      <c r="B213" s="12"/>
      <c r="C213" s="12"/>
      <c r="D213" s="12"/>
      <c r="E213" s="12"/>
      <c r="F213" s="12"/>
      <c r="G213" s="12"/>
      <c r="H213" s="12"/>
      <c r="I213" s="12"/>
      <c r="J213" s="12"/>
      <c r="K213" s="12"/>
      <c r="L213" s="12"/>
      <c r="M213" s="12"/>
      <c r="N213" s="12"/>
    </row>
    <row r="214" spans="2:14" ht="12.75">
      <c r="B214" s="12"/>
      <c r="C214" s="12"/>
      <c r="D214" s="12"/>
      <c r="E214" s="12"/>
      <c r="F214" s="12"/>
      <c r="G214" s="12"/>
      <c r="H214" s="12"/>
      <c r="I214" s="12"/>
      <c r="J214" s="12"/>
      <c r="K214" s="12"/>
      <c r="L214" s="12"/>
      <c r="M214" s="12"/>
      <c r="N214" s="12"/>
    </row>
    <row r="215" spans="2:14" ht="12.75">
      <c r="B215" s="12"/>
      <c r="C215" s="12"/>
      <c r="D215" s="12"/>
      <c r="E215" s="12"/>
      <c r="F215" s="12"/>
      <c r="G215" s="12"/>
      <c r="H215" s="12"/>
      <c r="I215" s="12"/>
      <c r="J215" s="12"/>
      <c r="K215" s="12"/>
      <c r="L215" s="12"/>
      <c r="M215" s="12"/>
      <c r="N215" s="12"/>
    </row>
    <row r="216" spans="2:14" ht="12.75">
      <c r="B216" s="12"/>
      <c r="C216" s="12"/>
      <c r="D216" s="12"/>
      <c r="E216" s="12"/>
      <c r="F216" s="12"/>
      <c r="G216" s="12"/>
      <c r="H216" s="12"/>
      <c r="I216" s="12"/>
      <c r="J216" s="12"/>
      <c r="K216" s="12"/>
      <c r="L216" s="12"/>
      <c r="M216" s="12"/>
      <c r="N216" s="12"/>
    </row>
    <row r="217" spans="2:14" ht="12.75">
      <c r="B217" s="12"/>
      <c r="C217" s="12"/>
      <c r="D217" s="12"/>
      <c r="E217" s="12"/>
      <c r="F217" s="12"/>
      <c r="G217" s="12"/>
      <c r="H217" s="12"/>
      <c r="I217" s="12"/>
      <c r="J217" s="12"/>
      <c r="K217" s="12"/>
      <c r="L217" s="12"/>
      <c r="M217" s="12"/>
      <c r="N217" s="12"/>
    </row>
    <row r="218" spans="2:14" ht="12.75">
      <c r="B218" s="12"/>
      <c r="C218" s="12"/>
      <c r="D218" s="12"/>
      <c r="E218" s="12"/>
      <c r="F218" s="12"/>
      <c r="G218" s="12"/>
      <c r="H218" s="12"/>
      <c r="I218" s="12"/>
      <c r="J218" s="12"/>
      <c r="K218" s="12"/>
      <c r="L218" s="12"/>
      <c r="M218" s="12"/>
      <c r="N218" s="12"/>
    </row>
    <row r="219" spans="2:14" ht="12.75">
      <c r="B219" s="12"/>
      <c r="C219" s="12"/>
      <c r="D219" s="12"/>
      <c r="E219" s="12"/>
      <c r="F219" s="12"/>
      <c r="G219" s="12"/>
      <c r="H219" s="12"/>
      <c r="I219" s="12"/>
      <c r="J219" s="12"/>
      <c r="K219" s="12"/>
      <c r="L219" s="12"/>
      <c r="M219" s="12"/>
      <c r="N219" s="12"/>
    </row>
    <row r="220" spans="2:14" ht="12.75">
      <c r="B220" s="12"/>
      <c r="C220" s="12"/>
      <c r="D220" s="12"/>
      <c r="E220" s="12"/>
      <c r="F220" s="12"/>
      <c r="G220" s="12"/>
      <c r="H220" s="12"/>
      <c r="I220" s="12"/>
      <c r="J220" s="12"/>
      <c r="K220" s="12"/>
      <c r="L220" s="12"/>
      <c r="M220" s="12"/>
      <c r="N220" s="12"/>
    </row>
    <row r="221" spans="12:14" ht="12.75">
      <c r="L221" s="12"/>
      <c r="M221" s="12"/>
      <c r="N221" s="12"/>
    </row>
    <row r="222" spans="12:14" ht="12.75">
      <c r="L222" s="12"/>
      <c r="M222" s="12"/>
      <c r="N222" s="12"/>
    </row>
    <row r="223" spans="12:14" ht="12.75">
      <c r="L223" s="12"/>
      <c r="M223" s="12"/>
      <c r="N223" s="12"/>
    </row>
    <row r="224" spans="12:14" ht="12.75">
      <c r="L224" s="12"/>
      <c r="M224" s="12"/>
      <c r="N224" s="12"/>
    </row>
    <row r="225" spans="12:14" ht="12.75">
      <c r="L225" s="12"/>
      <c r="M225" s="12"/>
      <c r="N225" s="12"/>
    </row>
    <row r="226" spans="12:14" ht="12.75">
      <c r="L226" s="12"/>
      <c r="M226" s="12"/>
      <c r="N226" s="12"/>
    </row>
    <row r="227" spans="12:14" ht="12.75">
      <c r="L227" s="12"/>
      <c r="M227" s="12"/>
      <c r="N227" s="12"/>
    </row>
    <row r="228" spans="12:14" ht="12.75">
      <c r="L228" s="12"/>
      <c r="M228" s="12"/>
      <c r="N228" s="12"/>
    </row>
    <row r="229" spans="12:14" ht="12.75">
      <c r="L229" s="12"/>
      <c r="M229" s="12"/>
      <c r="N229" s="12"/>
    </row>
    <row r="230" spans="12:14" ht="12.75">
      <c r="L230" s="12"/>
      <c r="M230" s="12"/>
      <c r="N230" s="12"/>
    </row>
    <row r="231" spans="12:14" ht="12.75">
      <c r="L231" s="12"/>
      <c r="M231" s="12"/>
      <c r="N231" s="12"/>
    </row>
    <row r="232" spans="12:14" ht="12.75">
      <c r="L232" s="12"/>
      <c r="M232" s="12"/>
      <c r="N232" s="12"/>
    </row>
  </sheetData>
  <mergeCells count="3">
    <mergeCell ref="A3:K3"/>
    <mergeCell ref="G5:K5"/>
    <mergeCell ref="B5:F5"/>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T242"/>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5" sqref="A5:I17"/>
    </sheetView>
  </sheetViews>
  <sheetFormatPr defaultColWidth="11.421875" defaultRowHeight="12.75"/>
  <cols>
    <col min="1" max="1" width="9.7109375" style="1" customWidth="1"/>
    <col min="2" max="2" width="12.7109375" style="1" customWidth="1"/>
    <col min="3" max="16" width="11.7109375" style="1" customWidth="1"/>
    <col min="17" max="19" width="9.7109375" style="1" customWidth="1"/>
    <col min="20" max="16384" width="11.421875" style="1" customWidth="1"/>
  </cols>
  <sheetData>
    <row r="2" spans="1:16" ht="12.75">
      <c r="A2" s="2"/>
      <c r="B2" s="2"/>
      <c r="C2" s="2"/>
      <c r="D2" s="2"/>
      <c r="E2" s="2"/>
      <c r="F2" s="2"/>
      <c r="G2" s="2"/>
      <c r="H2" s="2"/>
      <c r="I2" s="2"/>
      <c r="J2" s="2"/>
      <c r="K2" s="2"/>
      <c r="L2" s="2"/>
      <c r="M2" s="2"/>
      <c r="N2" s="2"/>
      <c r="O2" s="2"/>
      <c r="P2" s="2"/>
    </row>
    <row r="3" spans="1:16" ht="12.75">
      <c r="A3" s="2"/>
      <c r="B3" s="2"/>
      <c r="C3" s="2"/>
      <c r="D3" s="2"/>
      <c r="E3" s="2"/>
      <c r="F3" s="2"/>
      <c r="G3" s="2"/>
      <c r="H3" s="2"/>
      <c r="I3" s="2"/>
      <c r="J3" s="2"/>
      <c r="K3" s="2"/>
      <c r="L3" s="2"/>
      <c r="M3" s="2"/>
      <c r="N3" s="2"/>
      <c r="O3" s="2"/>
      <c r="P3" s="2"/>
    </row>
    <row r="4" ht="13.5" thickBot="1"/>
    <row r="5" spans="1:16" ht="19.5" customHeight="1" thickTop="1">
      <c r="A5" s="628" t="s">
        <v>191</v>
      </c>
      <c r="B5" s="629"/>
      <c r="C5" s="629"/>
      <c r="D5" s="629"/>
      <c r="E5" s="629"/>
      <c r="F5" s="629"/>
      <c r="G5" s="629"/>
      <c r="H5" s="629"/>
      <c r="I5" s="630"/>
      <c r="J5" s="30"/>
      <c r="K5" s="30"/>
      <c r="L5" s="30"/>
      <c r="M5" s="30"/>
      <c r="N5" s="30"/>
      <c r="O5" s="30"/>
      <c r="P5" s="30"/>
    </row>
    <row r="6" spans="1:16" ht="19.5" customHeight="1">
      <c r="A6" s="29"/>
      <c r="B6" s="30"/>
      <c r="C6" s="30"/>
      <c r="D6" s="30"/>
      <c r="E6" s="30"/>
      <c r="F6" s="30"/>
      <c r="G6" s="30"/>
      <c r="H6" s="30"/>
      <c r="I6" s="32"/>
      <c r="J6" s="30"/>
      <c r="K6" s="30"/>
      <c r="L6" s="30"/>
      <c r="M6" s="30"/>
      <c r="N6" s="30"/>
      <c r="O6" s="30"/>
      <c r="P6" s="30"/>
    </row>
    <row r="7" spans="1:19" ht="19.5" customHeight="1">
      <c r="A7" s="3"/>
      <c r="B7" s="610" t="s">
        <v>360</v>
      </c>
      <c r="C7" s="610"/>
      <c r="D7" s="610"/>
      <c r="E7" s="610"/>
      <c r="F7" s="610" t="s">
        <v>359</v>
      </c>
      <c r="G7" s="610"/>
      <c r="H7" s="610"/>
      <c r="I7" s="611"/>
      <c r="J7" s="52"/>
      <c r="K7" s="52"/>
      <c r="L7" s="52"/>
      <c r="M7" s="52"/>
      <c r="N7" s="52"/>
      <c r="O7" s="52"/>
      <c r="P7" s="52"/>
      <c r="Q7" s="613" t="s">
        <v>274</v>
      </c>
      <c r="R7" s="613"/>
      <c r="S7" s="614"/>
    </row>
    <row r="8" spans="1:20" ht="69.75" customHeight="1">
      <c r="A8" s="18" t="s">
        <v>356</v>
      </c>
      <c r="B8" s="14" t="s">
        <v>127</v>
      </c>
      <c r="C8" s="31" t="s">
        <v>365</v>
      </c>
      <c r="D8" s="58" t="s">
        <v>463</v>
      </c>
      <c r="E8" s="14" t="s">
        <v>128</v>
      </c>
      <c r="F8" s="14" t="s">
        <v>127</v>
      </c>
      <c r="G8" s="31" t="s">
        <v>365</v>
      </c>
      <c r="H8" s="58" t="s">
        <v>463</v>
      </c>
      <c r="I8" s="46" t="s">
        <v>128</v>
      </c>
      <c r="J8" s="52"/>
      <c r="K8" s="53" t="s">
        <v>269</v>
      </c>
      <c r="L8" s="53" t="s">
        <v>270</v>
      </c>
      <c r="M8" s="53" t="s">
        <v>271</v>
      </c>
      <c r="N8" s="53" t="s">
        <v>272</v>
      </c>
      <c r="O8" s="53" t="s">
        <v>464</v>
      </c>
      <c r="P8" s="53" t="s">
        <v>273</v>
      </c>
      <c r="Q8" s="36" t="s">
        <v>377</v>
      </c>
      <c r="R8" s="36" t="s">
        <v>373</v>
      </c>
      <c r="S8" s="36" t="s">
        <v>372</v>
      </c>
      <c r="T8" s="36" t="s">
        <v>378</v>
      </c>
    </row>
    <row r="9" spans="1:20" ht="19.5" customHeight="1">
      <c r="A9" s="96" t="s">
        <v>423</v>
      </c>
      <c r="B9" s="162" t="s">
        <v>275</v>
      </c>
      <c r="C9" s="162" t="s">
        <v>276</v>
      </c>
      <c r="D9" s="162" t="s">
        <v>277</v>
      </c>
      <c r="E9" s="162" t="s">
        <v>278</v>
      </c>
      <c r="F9" s="52"/>
      <c r="G9" s="187"/>
      <c r="H9" s="52"/>
      <c r="I9" s="149"/>
      <c r="J9" s="52"/>
      <c r="K9" s="53"/>
      <c r="L9" s="53"/>
      <c r="M9" s="53"/>
      <c r="N9" s="53"/>
      <c r="O9" s="53"/>
      <c r="P9" s="53"/>
      <c r="Q9" s="36"/>
      <c r="R9" s="36"/>
      <c r="S9" s="36"/>
      <c r="T9" s="36"/>
    </row>
    <row r="10" spans="1:20" ht="19.5" customHeight="1">
      <c r="A10" s="9">
        <v>2005</v>
      </c>
      <c r="B10" s="17">
        <f>K10+L10+M10+N10</f>
        <v>306.14</v>
      </c>
      <c r="C10" s="17">
        <f>K10+L10-Q10-T10</f>
        <v>245.903</v>
      </c>
      <c r="D10" s="17">
        <f>M10+N10+Q10+T10</f>
        <v>60.237</v>
      </c>
      <c r="E10" s="17">
        <f>O10+P10</f>
        <v>288.63599999999997</v>
      </c>
      <c r="F10" s="22">
        <f>B10/'CN3'!$B6</f>
        <v>0.20321503793935938</v>
      </c>
      <c r="G10" s="22">
        <f>C10/'CN3'!$B6</f>
        <v>0.16322985390475694</v>
      </c>
      <c r="H10" s="22">
        <f>D10/'CN3'!$B6</f>
        <v>0.039985184034602446</v>
      </c>
      <c r="I10" s="47">
        <f>E10/'CN3'!$B6</f>
        <v>0.19159592242328652</v>
      </c>
      <c r="J10" s="55"/>
      <c r="K10" s="55">
        <v>243.881</v>
      </c>
      <c r="L10" s="55">
        <v>34.381</v>
      </c>
      <c r="M10" s="55">
        <v>26.603</v>
      </c>
      <c r="N10" s="55">
        <v>1.275</v>
      </c>
      <c r="O10" s="55">
        <v>265.792</v>
      </c>
      <c r="P10" s="55">
        <v>22.844</v>
      </c>
      <c r="Q10" s="51">
        <f>R10+S10</f>
        <v>27.359</v>
      </c>
      <c r="R10" s="51">
        <f>R12</f>
        <v>16.448</v>
      </c>
      <c r="S10" s="51">
        <f>S12</f>
        <v>10.911</v>
      </c>
      <c r="T10" s="57">
        <v>5</v>
      </c>
    </row>
    <row r="11" spans="1:20" ht="19.5" customHeight="1">
      <c r="A11" s="9">
        <f>A10+1</f>
        <v>2006</v>
      </c>
      <c r="B11" s="17">
        <f>K11+L11+M11+N11</f>
        <v>319.80199999999996</v>
      </c>
      <c r="C11" s="17">
        <f>K11+L11-Q11-T11</f>
        <v>258.12</v>
      </c>
      <c r="D11" s="17">
        <f>M11+N11+Q11+T11</f>
        <v>61.682</v>
      </c>
      <c r="E11" s="17">
        <f>O11+P11</f>
        <v>299.379</v>
      </c>
      <c r="F11" s="22">
        <f>B11/'CN3'!$B7</f>
        <v>0.20251125044912505</v>
      </c>
      <c r="G11" s="22">
        <f>C11/'CN3'!$B7</f>
        <v>0.16345177317817952</v>
      </c>
      <c r="H11" s="22">
        <f>D11/'CN3'!$B7</f>
        <v>0.03905947727094557</v>
      </c>
      <c r="I11" s="47">
        <f>E11/'CN3'!$B7</f>
        <v>0.1895786006598102</v>
      </c>
      <c r="J11" s="55"/>
      <c r="K11" s="55">
        <v>255.192</v>
      </c>
      <c r="L11" s="55">
        <v>35.287</v>
      </c>
      <c r="M11" s="55">
        <v>27.977</v>
      </c>
      <c r="N11" s="55">
        <v>1.346</v>
      </c>
      <c r="O11" s="55">
        <v>275.182</v>
      </c>
      <c r="P11" s="55">
        <v>24.197</v>
      </c>
      <c r="Q11" s="51">
        <f>R11+S11</f>
        <v>27.359</v>
      </c>
      <c r="R11" s="51">
        <f>R12</f>
        <v>16.448</v>
      </c>
      <c r="S11" s="51">
        <f>S12</f>
        <v>10.911</v>
      </c>
      <c r="T11" s="57">
        <v>5</v>
      </c>
    </row>
    <row r="12" spans="1:20" ht="19.5" customHeight="1">
      <c r="A12" s="9">
        <f>A11+1</f>
        <v>2007</v>
      </c>
      <c r="B12" s="17">
        <f>K12+L12+M12+N12</f>
        <v>331.84</v>
      </c>
      <c r="C12" s="17">
        <f>K12+L12-Q12-T12</f>
        <v>270.23</v>
      </c>
      <c r="D12" s="17">
        <f>M12+N12+Q12+T12</f>
        <v>61.61</v>
      </c>
      <c r="E12" s="17">
        <f>O12+P12</f>
        <v>311.241</v>
      </c>
      <c r="F12" s="22">
        <f>B12/'CN3'!$B8</f>
        <v>0.19983716258208112</v>
      </c>
      <c r="G12" s="22">
        <f>C12/'CN3'!$B8</f>
        <v>0.16273504232327562</v>
      </c>
      <c r="H12" s="22">
        <f>D12/'CN3'!$B8</f>
        <v>0.0371021202588055</v>
      </c>
      <c r="I12" s="47">
        <f>E12/'CN3'!$B8</f>
        <v>0.18743225144409809</v>
      </c>
      <c r="J12" s="55"/>
      <c r="K12" s="55">
        <v>265.291</v>
      </c>
      <c r="L12" s="55">
        <v>37.298</v>
      </c>
      <c r="M12" s="55">
        <v>27.804</v>
      </c>
      <c r="N12" s="55">
        <v>1.447</v>
      </c>
      <c r="O12" s="55">
        <v>285.267</v>
      </c>
      <c r="P12" s="55">
        <v>25.974</v>
      </c>
      <c r="Q12" s="50">
        <f>R12+S12</f>
        <v>27.359</v>
      </c>
      <c r="R12" s="50">
        <v>16.448</v>
      </c>
      <c r="S12" s="50">
        <v>10.911</v>
      </c>
      <c r="T12" s="57">
        <v>5</v>
      </c>
    </row>
    <row r="13" spans="1:20" ht="19.5" customHeight="1">
      <c r="A13" s="9">
        <v>2008</v>
      </c>
      <c r="B13" s="17">
        <f>K13+L13+M13+N13</f>
        <v>343.80300000000005</v>
      </c>
      <c r="C13" s="17">
        <f>K13+L13-Q13-T13</f>
        <v>282.18800000000005</v>
      </c>
      <c r="D13" s="17">
        <f>M13+N13+Q13+T13</f>
        <v>61.615</v>
      </c>
      <c r="E13" s="17">
        <f>O13+P13</f>
        <v>323.301</v>
      </c>
      <c r="F13" s="22">
        <f>B13/'CN3'!$B9</f>
        <v>0.20287492144418778</v>
      </c>
      <c r="G13" s="22">
        <f>C13/'CN3'!$B9</f>
        <v>0.1665164886068256</v>
      </c>
      <c r="H13" s="22">
        <f>D13/'CN3'!$B9</f>
        <v>0.036358432837362176</v>
      </c>
      <c r="I13" s="47">
        <f>E13/'CN3'!$B9</f>
        <v>0.19077688379050603</v>
      </c>
      <c r="J13" s="55"/>
      <c r="K13" s="55">
        <v>276.228</v>
      </c>
      <c r="L13" s="55">
        <v>39.124</v>
      </c>
      <c r="M13" s="55">
        <v>26.949</v>
      </c>
      <c r="N13" s="55">
        <v>1.502</v>
      </c>
      <c r="O13" s="55">
        <v>296.252</v>
      </c>
      <c r="P13" s="55">
        <v>27.049</v>
      </c>
      <c r="Q13" s="50">
        <f>R13+S13</f>
        <v>28.164</v>
      </c>
      <c r="R13" s="50">
        <v>16.588</v>
      </c>
      <c r="S13" s="50">
        <v>11.576</v>
      </c>
      <c r="T13" s="57">
        <v>5</v>
      </c>
    </row>
    <row r="14" spans="1:20" ht="19.5" customHeight="1">
      <c r="A14" s="9">
        <v>2009</v>
      </c>
      <c r="B14" s="17">
        <f>K14+L14+M14+N14</f>
        <v>363.01700000000005</v>
      </c>
      <c r="C14" s="17">
        <f>K14+L14-Q14-T14</f>
        <v>297.04800000000006</v>
      </c>
      <c r="D14" s="17">
        <f>M14+N14+Q14+T14</f>
        <v>65.969</v>
      </c>
      <c r="E14" s="17">
        <f>O14+P14</f>
        <v>333.971</v>
      </c>
      <c r="F14" s="22">
        <f>B14/'CN3'!$B10</f>
        <v>0.22067084442461407</v>
      </c>
      <c r="G14" s="22">
        <f>C14/'CN3'!$B10</f>
        <v>0.1805695958994834</v>
      </c>
      <c r="H14" s="22">
        <f>D14/'CN3'!$B10</f>
        <v>0.040101248525130674</v>
      </c>
      <c r="I14" s="47">
        <f>E14/'CN3'!$B10</f>
        <v>0.20301435630654427</v>
      </c>
      <c r="J14" s="55"/>
      <c r="K14" s="150">
        <v>290.444</v>
      </c>
      <c r="L14" s="150">
        <v>40.6</v>
      </c>
      <c r="M14" s="150">
        <v>30.444</v>
      </c>
      <c r="N14" s="150">
        <v>1.529</v>
      </c>
      <c r="O14" s="150">
        <v>305.774</v>
      </c>
      <c r="P14" s="150">
        <v>28.197</v>
      </c>
      <c r="Q14" s="50">
        <f>R14+S14</f>
        <v>28.996000000000002</v>
      </c>
      <c r="R14" s="50">
        <v>16.87</v>
      </c>
      <c r="S14" s="50">
        <v>12.126</v>
      </c>
      <c r="T14" s="57">
        <v>5</v>
      </c>
    </row>
    <row r="15" spans="1:19" ht="19.5" customHeight="1" thickBot="1">
      <c r="A15" s="10">
        <v>2010</v>
      </c>
      <c r="B15" s="185">
        <f aca="true" t="shared" si="0" ref="B15:E17">B14*(1+B26)</f>
        <v>370.640357</v>
      </c>
      <c r="C15" s="185">
        <f t="shared" si="0"/>
        <v>303.28600800000004</v>
      </c>
      <c r="D15" s="185">
        <f t="shared" si="0"/>
        <v>67.35434899999998</v>
      </c>
      <c r="E15" s="185">
        <f t="shared" si="0"/>
        <v>340.98439099999996</v>
      </c>
      <c r="F15" s="42">
        <f>B15/'CN3'!$B11</f>
        <v>0.22067084442461407</v>
      </c>
      <c r="G15" s="42">
        <f>C15/'CN3'!$B11</f>
        <v>0.1805695958994834</v>
      </c>
      <c r="H15" s="42">
        <f>D15/'CN3'!$B11</f>
        <v>0.040101248525130674</v>
      </c>
      <c r="I15" s="35">
        <f>E15/'CN3'!$B11</f>
        <v>0.20301435630654424</v>
      </c>
      <c r="J15" s="7"/>
      <c r="K15" s="7"/>
      <c r="L15" s="7"/>
      <c r="M15" s="7"/>
      <c r="N15" s="7"/>
      <c r="O15" s="7"/>
      <c r="P15" s="7"/>
      <c r="R15" s="50">
        <v>16.655</v>
      </c>
      <c r="S15" s="50">
        <v>12.306</v>
      </c>
    </row>
    <row r="16" spans="1:19" ht="19.5" customHeight="1" thickTop="1">
      <c r="A16" s="396">
        <v>2011</v>
      </c>
      <c r="B16" s="398">
        <f t="shared" si="0"/>
        <v>381.75956771</v>
      </c>
      <c r="C16" s="398">
        <f t="shared" si="0"/>
        <v>312.38458824</v>
      </c>
      <c r="D16" s="398">
        <f t="shared" si="0"/>
        <v>69.37497946999999</v>
      </c>
      <c r="E16" s="398">
        <f t="shared" si="0"/>
        <v>351.21392273</v>
      </c>
      <c r="F16" s="399">
        <f>B16/'CN3'!$B12</f>
        <v>0.22067084442461404</v>
      </c>
      <c r="G16" s="399">
        <f>C16/'CN3'!$B12</f>
        <v>0.1805695958994834</v>
      </c>
      <c r="H16" s="399">
        <f>D16/'CN3'!$B12</f>
        <v>0.040101248525130674</v>
      </c>
      <c r="I16" s="465">
        <f>E16/'CN3'!$B12</f>
        <v>0.20301435630654427</v>
      </c>
      <c r="J16" s="7"/>
      <c r="K16" s="7"/>
      <c r="L16" s="7"/>
      <c r="M16" s="7"/>
      <c r="N16" s="7"/>
      <c r="O16" s="7"/>
      <c r="P16" s="7"/>
      <c r="R16" s="50"/>
      <c r="S16" s="50"/>
    </row>
    <row r="17" spans="1:19" ht="19.5" customHeight="1" thickBot="1">
      <c r="A17" s="10">
        <v>2012</v>
      </c>
      <c r="B17" s="185">
        <f t="shared" si="0"/>
        <v>393.21235474130003</v>
      </c>
      <c r="C17" s="185">
        <f t="shared" si="0"/>
        <v>321.7561258872</v>
      </c>
      <c r="D17" s="185">
        <f t="shared" si="0"/>
        <v>71.45622885409999</v>
      </c>
      <c r="E17" s="185">
        <f t="shared" si="0"/>
        <v>361.75034041189997</v>
      </c>
      <c r="F17" s="42">
        <f>B17/'CN3'!$B13</f>
        <v>0.22067084442461407</v>
      </c>
      <c r="G17" s="42">
        <f>C17/'CN3'!$B13</f>
        <v>0.1805695958994834</v>
      </c>
      <c r="H17" s="42">
        <f>D17/'CN3'!$B13</f>
        <v>0.040101248525130674</v>
      </c>
      <c r="I17" s="35">
        <f>E17/'CN3'!$B13</f>
        <v>0.20301435630654424</v>
      </c>
      <c r="J17" s="7"/>
      <c r="K17" s="7"/>
      <c r="L17" s="7"/>
      <c r="M17" s="7"/>
      <c r="N17" s="7"/>
      <c r="O17" s="7"/>
      <c r="P17" s="7"/>
      <c r="R17" s="50"/>
      <c r="S17" s="50"/>
    </row>
    <row r="18" spans="2:19" ht="13.5" thickTop="1">
      <c r="B18" s="12"/>
      <c r="C18" s="12"/>
      <c r="D18" s="12"/>
      <c r="E18" s="12"/>
      <c r="F18" s="12"/>
      <c r="G18" s="12"/>
      <c r="H18" s="12"/>
      <c r="I18" s="12"/>
      <c r="J18" s="12"/>
      <c r="K18" s="12"/>
      <c r="L18" s="12"/>
      <c r="M18" s="12"/>
      <c r="N18" s="12"/>
      <c r="O18" s="12"/>
      <c r="P18" s="12"/>
      <c r="Q18" s="49" t="s">
        <v>371</v>
      </c>
      <c r="R18" s="49"/>
      <c r="S18" s="8"/>
    </row>
    <row r="19" spans="1:19" ht="12.75">
      <c r="A19" s="28" t="s">
        <v>317</v>
      </c>
      <c r="B19" s="12"/>
      <c r="C19" s="12"/>
      <c r="D19" s="12"/>
      <c r="E19" s="12"/>
      <c r="F19" s="12"/>
      <c r="G19" s="12"/>
      <c r="H19" s="12"/>
      <c r="I19" s="12"/>
      <c r="J19" s="12"/>
      <c r="K19" s="12"/>
      <c r="L19" s="12"/>
      <c r="M19" s="12"/>
      <c r="N19" s="12"/>
      <c r="O19" s="12"/>
      <c r="P19" s="12"/>
      <c r="Q19" s="49"/>
      <c r="R19" s="49"/>
      <c r="S19" s="8"/>
    </row>
    <row r="20" spans="1:19" ht="12.75">
      <c r="A20" s="615" t="s">
        <v>375</v>
      </c>
      <c r="B20" s="602"/>
      <c r="C20" s="602"/>
      <c r="D20" s="602"/>
      <c r="E20" s="602"/>
      <c r="F20" s="602"/>
      <c r="G20" s="602"/>
      <c r="H20" s="602"/>
      <c r="I20" s="602"/>
      <c r="J20" s="12"/>
      <c r="K20" s="12"/>
      <c r="L20" s="12"/>
      <c r="M20" s="12"/>
      <c r="N20" s="12"/>
      <c r="O20" s="12"/>
      <c r="P20" s="12"/>
      <c r="Q20" s="49"/>
      <c r="R20" s="49"/>
      <c r="S20" s="8"/>
    </row>
    <row r="21" spans="1:19" ht="12.75">
      <c r="A21" s="615"/>
      <c r="B21" s="602"/>
      <c r="C21" s="602"/>
      <c r="D21" s="602"/>
      <c r="E21" s="602"/>
      <c r="F21" s="602"/>
      <c r="G21" s="602"/>
      <c r="H21" s="602"/>
      <c r="I21" s="602"/>
      <c r="J21" s="12"/>
      <c r="K21" s="12"/>
      <c r="L21" s="12"/>
      <c r="M21" s="12"/>
      <c r="N21" s="12"/>
      <c r="O21" s="12"/>
      <c r="P21" s="12"/>
      <c r="Q21" s="49"/>
      <c r="R21" s="49"/>
      <c r="S21" s="8"/>
    </row>
    <row r="22" spans="1:19" ht="12.75">
      <c r="A22" s="615"/>
      <c r="B22" s="602"/>
      <c r="C22" s="602"/>
      <c r="D22" s="602"/>
      <c r="E22" s="602"/>
      <c r="F22" s="602"/>
      <c r="G22" s="602"/>
      <c r="H22" s="602"/>
      <c r="I22" s="602"/>
      <c r="J22" s="12"/>
      <c r="K22" s="12"/>
      <c r="L22" s="12"/>
      <c r="M22" s="12"/>
      <c r="N22" s="12"/>
      <c r="O22" s="12"/>
      <c r="P22" s="12"/>
      <c r="Q22" s="49"/>
      <c r="R22" s="49"/>
      <c r="S22" s="8"/>
    </row>
    <row r="23" spans="1:19" ht="12.75">
      <c r="A23" s="602"/>
      <c r="B23" s="602"/>
      <c r="C23" s="602"/>
      <c r="D23" s="602"/>
      <c r="E23" s="602"/>
      <c r="F23" s="602"/>
      <c r="G23" s="602"/>
      <c r="H23" s="602"/>
      <c r="I23" s="602"/>
      <c r="J23" s="12"/>
      <c r="K23" s="12"/>
      <c r="L23" s="12"/>
      <c r="M23" s="12"/>
      <c r="N23" s="12"/>
      <c r="O23" s="12"/>
      <c r="P23" s="12"/>
      <c r="Q23" s="49"/>
      <c r="R23" s="49"/>
      <c r="S23" s="8"/>
    </row>
    <row r="24" spans="1:19" ht="12.75">
      <c r="A24" s="602"/>
      <c r="B24" s="602"/>
      <c r="C24" s="602"/>
      <c r="D24" s="602"/>
      <c r="E24" s="602"/>
      <c r="F24" s="602"/>
      <c r="G24" s="602"/>
      <c r="H24" s="602"/>
      <c r="I24" s="602"/>
      <c r="J24" s="12"/>
      <c r="K24" s="12"/>
      <c r="L24" s="12"/>
      <c r="M24" s="12"/>
      <c r="N24" s="12"/>
      <c r="O24" s="12"/>
      <c r="P24" s="12"/>
      <c r="Q24" s="49"/>
      <c r="R24" s="49"/>
      <c r="S24" s="8"/>
    </row>
    <row r="25" spans="1:19" ht="13.5" thickBot="1">
      <c r="A25" s="99"/>
      <c r="B25" s="12"/>
      <c r="C25" s="12"/>
      <c r="D25" s="12"/>
      <c r="E25" s="12"/>
      <c r="F25" s="12"/>
      <c r="G25" s="12"/>
      <c r="H25" s="12"/>
      <c r="I25" s="12"/>
      <c r="J25" s="12"/>
      <c r="K25" s="12"/>
      <c r="L25" s="12"/>
      <c r="M25" s="12"/>
      <c r="N25" s="12"/>
      <c r="O25" s="12"/>
      <c r="P25" s="12"/>
      <c r="Q25" s="49"/>
      <c r="R25" s="49"/>
      <c r="S25" s="8"/>
    </row>
    <row r="26" spans="1:19" ht="14.25" thickBot="1" thickTop="1">
      <c r="A26" s="194">
        <v>2010</v>
      </c>
      <c r="B26" s="195">
        <f>'CN1'!$B18</f>
        <v>0.021</v>
      </c>
      <c r="C26" s="195">
        <f>'CN1'!$B18</f>
        <v>0.021</v>
      </c>
      <c r="D26" s="195">
        <f>'CN1'!$B18</f>
        <v>0.021</v>
      </c>
      <c r="E26" s="195">
        <f>'CN1'!$B18</f>
        <v>0.021</v>
      </c>
      <c r="F26" s="195"/>
      <c r="G26" s="195"/>
      <c r="H26" s="195"/>
      <c r="I26" s="196"/>
      <c r="J26" s="12"/>
      <c r="K26" s="12"/>
      <c r="L26" s="12"/>
      <c r="M26" s="12"/>
      <c r="N26" s="12"/>
      <c r="O26" s="12"/>
      <c r="P26" s="12"/>
      <c r="Q26" s="8"/>
      <c r="R26" s="8"/>
      <c r="S26" s="8"/>
    </row>
    <row r="27" spans="1:19" ht="14.25" thickBot="1" thickTop="1">
      <c r="A27" s="194">
        <v>2011</v>
      </c>
      <c r="B27" s="195">
        <f>'CN1'!$B19</f>
        <v>0.03</v>
      </c>
      <c r="C27" s="195">
        <f>'CN1'!$B19</f>
        <v>0.03</v>
      </c>
      <c r="D27" s="195">
        <f>'CN1'!$B19</f>
        <v>0.03</v>
      </c>
      <c r="E27" s="195">
        <f>'CN1'!$B19</f>
        <v>0.03</v>
      </c>
      <c r="F27" s="195"/>
      <c r="G27" s="195"/>
      <c r="H27" s="195"/>
      <c r="I27" s="196"/>
      <c r="J27" s="12"/>
      <c r="K27" s="12"/>
      <c r="L27" s="12"/>
      <c r="M27" s="12"/>
      <c r="N27" s="12"/>
      <c r="O27" s="12"/>
      <c r="P27" s="12"/>
      <c r="Q27" s="8"/>
      <c r="R27" s="8"/>
      <c r="S27" s="8"/>
    </row>
    <row r="28" spans="1:19" ht="14.25" thickBot="1" thickTop="1">
      <c r="A28" s="194">
        <v>2012</v>
      </c>
      <c r="B28" s="195">
        <f>'CN1'!$B20</f>
        <v>0.03</v>
      </c>
      <c r="C28" s="195">
        <f>'CN1'!$B20</f>
        <v>0.03</v>
      </c>
      <c r="D28" s="195">
        <f>'CN1'!$B20</f>
        <v>0.03</v>
      </c>
      <c r="E28" s="195">
        <f>'CN1'!$B20</f>
        <v>0.03</v>
      </c>
      <c r="F28" s="195"/>
      <c r="G28" s="195"/>
      <c r="H28" s="195"/>
      <c r="I28" s="196"/>
      <c r="J28" s="12"/>
      <c r="K28" s="12"/>
      <c r="L28" s="12"/>
      <c r="M28" s="12"/>
      <c r="N28" s="12"/>
      <c r="O28" s="12"/>
      <c r="P28" s="12"/>
      <c r="Q28" s="8"/>
      <c r="R28" s="8"/>
      <c r="S28" s="8"/>
    </row>
    <row r="29" spans="1:19" ht="13.5" thickTop="1">
      <c r="A29" s="28"/>
      <c r="B29" s="12"/>
      <c r="C29" s="72"/>
      <c r="D29" s="72"/>
      <c r="E29" s="12"/>
      <c r="F29" s="12"/>
      <c r="G29" s="12"/>
      <c r="H29" s="12"/>
      <c r="I29" s="12"/>
      <c r="J29" s="12"/>
      <c r="K29" s="12"/>
      <c r="L29" s="12"/>
      <c r="M29" s="12"/>
      <c r="N29" s="12"/>
      <c r="O29" s="12"/>
      <c r="P29" s="12"/>
      <c r="Q29" s="8"/>
      <c r="R29" s="8"/>
      <c r="S29" s="8"/>
    </row>
    <row r="30" spans="2:19" ht="12.75">
      <c r="B30" s="12"/>
      <c r="C30" s="12"/>
      <c r="D30" s="12"/>
      <c r="E30" s="12"/>
      <c r="F30" s="12"/>
      <c r="G30" s="12"/>
      <c r="H30" s="12"/>
      <c r="I30" s="12"/>
      <c r="J30" s="12"/>
      <c r="K30" s="12"/>
      <c r="L30" s="12"/>
      <c r="M30" s="12"/>
      <c r="N30" s="12"/>
      <c r="O30" s="12"/>
      <c r="P30" s="12"/>
      <c r="Q30" s="8"/>
      <c r="R30" s="8"/>
      <c r="S30" s="8"/>
    </row>
    <row r="31" spans="2:19" ht="12.75">
      <c r="B31" s="12"/>
      <c r="C31" s="12"/>
      <c r="D31" s="12"/>
      <c r="E31" s="12"/>
      <c r="F31" s="12"/>
      <c r="G31" s="12"/>
      <c r="H31" s="12"/>
      <c r="I31" s="12"/>
      <c r="J31" s="12"/>
      <c r="K31" s="12"/>
      <c r="L31" s="12"/>
      <c r="M31" s="12"/>
      <c r="N31" s="12"/>
      <c r="O31" s="12"/>
      <c r="P31" s="12"/>
      <c r="Q31" s="8"/>
      <c r="R31" s="8"/>
      <c r="S31" s="8"/>
    </row>
    <row r="32" spans="2:19" ht="12.75">
      <c r="B32" s="12"/>
      <c r="C32" s="12"/>
      <c r="D32" s="12"/>
      <c r="E32" s="12"/>
      <c r="F32" s="12"/>
      <c r="G32" s="12"/>
      <c r="H32" s="12"/>
      <c r="I32" s="12"/>
      <c r="J32" s="12"/>
      <c r="K32" s="12"/>
      <c r="L32" s="12"/>
      <c r="M32" s="12"/>
      <c r="N32" s="12"/>
      <c r="O32" s="12"/>
      <c r="P32" s="12"/>
      <c r="Q32" s="8"/>
      <c r="R32" s="8"/>
      <c r="S32" s="8"/>
    </row>
    <row r="33" spans="2:19" ht="12.75">
      <c r="B33" s="12"/>
      <c r="C33" s="12"/>
      <c r="D33" s="12"/>
      <c r="E33" s="12"/>
      <c r="F33" s="12"/>
      <c r="G33" s="12"/>
      <c r="H33" s="12"/>
      <c r="I33" s="12"/>
      <c r="J33" s="12"/>
      <c r="K33" s="12"/>
      <c r="L33" s="12"/>
      <c r="M33" s="12"/>
      <c r="N33" s="12"/>
      <c r="O33" s="12"/>
      <c r="P33" s="12"/>
      <c r="Q33" s="8"/>
      <c r="R33" s="8"/>
      <c r="S33" s="8"/>
    </row>
    <row r="34" spans="2:19" ht="12.75">
      <c r="B34" s="12"/>
      <c r="C34" s="12"/>
      <c r="D34" s="12"/>
      <c r="E34" s="12"/>
      <c r="F34" s="12"/>
      <c r="G34" s="12"/>
      <c r="H34" s="12"/>
      <c r="I34" s="12"/>
      <c r="J34" s="12"/>
      <c r="K34" s="12"/>
      <c r="L34" s="12"/>
      <c r="M34" s="12"/>
      <c r="N34" s="12"/>
      <c r="O34" s="12"/>
      <c r="P34" s="12"/>
      <c r="Q34" s="8"/>
      <c r="R34" s="8"/>
      <c r="S34" s="8"/>
    </row>
    <row r="35" spans="2:19" ht="12.75">
      <c r="B35" s="12"/>
      <c r="C35" s="12"/>
      <c r="D35" s="12"/>
      <c r="E35" s="12"/>
      <c r="F35" s="12"/>
      <c r="G35" s="12"/>
      <c r="H35" s="12"/>
      <c r="I35" s="12"/>
      <c r="J35" s="12"/>
      <c r="K35" s="12"/>
      <c r="L35" s="12"/>
      <c r="M35" s="12"/>
      <c r="N35" s="12"/>
      <c r="O35" s="12"/>
      <c r="P35" s="12"/>
      <c r="Q35" s="8"/>
      <c r="R35" s="8"/>
      <c r="S35" s="8"/>
    </row>
    <row r="36" spans="2:19" ht="12.75">
      <c r="B36" s="12"/>
      <c r="C36" s="12"/>
      <c r="D36" s="12"/>
      <c r="E36" s="12"/>
      <c r="F36" s="12"/>
      <c r="G36" s="12"/>
      <c r="H36" s="12"/>
      <c r="I36" s="12"/>
      <c r="J36" s="12"/>
      <c r="K36" s="12"/>
      <c r="L36" s="12"/>
      <c r="M36" s="12"/>
      <c r="N36" s="12"/>
      <c r="O36" s="12"/>
      <c r="P36" s="12"/>
      <c r="Q36" s="8"/>
      <c r="R36" s="8"/>
      <c r="S36" s="8"/>
    </row>
    <row r="37" spans="2:19" ht="12.75">
      <c r="B37" s="12"/>
      <c r="C37" s="12"/>
      <c r="D37" s="12"/>
      <c r="E37" s="12"/>
      <c r="F37" s="12"/>
      <c r="G37" s="12"/>
      <c r="H37" s="12"/>
      <c r="I37" s="12"/>
      <c r="J37" s="12"/>
      <c r="K37" s="12"/>
      <c r="L37" s="12"/>
      <c r="M37" s="12"/>
      <c r="N37" s="12"/>
      <c r="O37" s="12"/>
      <c r="P37" s="12"/>
      <c r="Q37" s="12"/>
      <c r="R37" s="12"/>
      <c r="S37" s="12"/>
    </row>
    <row r="38" spans="2:19" ht="12.75">
      <c r="B38" s="12"/>
      <c r="C38" s="12"/>
      <c r="D38" s="12"/>
      <c r="E38" s="12"/>
      <c r="F38" s="12"/>
      <c r="G38" s="12"/>
      <c r="H38" s="12"/>
      <c r="I38" s="12"/>
      <c r="J38" s="12"/>
      <c r="K38" s="12"/>
      <c r="L38" s="12"/>
      <c r="M38" s="12"/>
      <c r="N38" s="12"/>
      <c r="O38" s="12"/>
      <c r="P38" s="12"/>
      <c r="Q38" s="12"/>
      <c r="R38" s="12"/>
      <c r="S38" s="12"/>
    </row>
    <row r="39" spans="2:19" ht="12.75">
      <c r="B39" s="12"/>
      <c r="C39" s="12"/>
      <c r="D39" s="12"/>
      <c r="E39" s="12"/>
      <c r="F39" s="12"/>
      <c r="G39" s="12"/>
      <c r="H39" s="12"/>
      <c r="I39" s="12"/>
      <c r="J39" s="12"/>
      <c r="K39" s="12"/>
      <c r="L39" s="12"/>
      <c r="M39" s="12"/>
      <c r="N39" s="12"/>
      <c r="O39" s="12"/>
      <c r="P39" s="12"/>
      <c r="Q39" s="12"/>
      <c r="R39" s="12"/>
      <c r="S39" s="12"/>
    </row>
    <row r="40" spans="2:19" ht="12.75">
      <c r="B40" s="12"/>
      <c r="C40" s="12"/>
      <c r="D40" s="12"/>
      <c r="E40" s="12"/>
      <c r="F40" s="12"/>
      <c r="G40" s="12"/>
      <c r="H40" s="12"/>
      <c r="I40" s="12"/>
      <c r="J40" s="12"/>
      <c r="K40" s="12"/>
      <c r="L40" s="12"/>
      <c r="M40" s="12"/>
      <c r="N40" s="12"/>
      <c r="O40" s="12"/>
      <c r="P40" s="12"/>
      <c r="Q40" s="12"/>
      <c r="R40" s="12"/>
      <c r="S40" s="12"/>
    </row>
    <row r="41" spans="2:19" ht="12.75">
      <c r="B41" s="12"/>
      <c r="C41" s="12"/>
      <c r="D41" s="12"/>
      <c r="E41" s="12"/>
      <c r="F41" s="12"/>
      <c r="G41" s="12"/>
      <c r="H41" s="12"/>
      <c r="I41" s="12"/>
      <c r="J41" s="12"/>
      <c r="K41" s="12"/>
      <c r="L41" s="12"/>
      <c r="M41" s="12"/>
      <c r="N41" s="12"/>
      <c r="O41" s="12"/>
      <c r="P41" s="12"/>
      <c r="Q41" s="12"/>
      <c r="R41" s="12"/>
      <c r="S41" s="12"/>
    </row>
    <row r="42" spans="2:19" ht="12.75">
      <c r="B42" s="12"/>
      <c r="C42" s="12"/>
      <c r="D42" s="12"/>
      <c r="E42" s="12"/>
      <c r="F42" s="12"/>
      <c r="G42" s="12"/>
      <c r="H42" s="12"/>
      <c r="I42" s="12"/>
      <c r="J42" s="12"/>
      <c r="K42" s="12"/>
      <c r="L42" s="12"/>
      <c r="M42" s="12"/>
      <c r="N42" s="12"/>
      <c r="O42" s="12"/>
      <c r="P42" s="12"/>
      <c r="Q42" s="12"/>
      <c r="R42" s="12"/>
      <c r="S42" s="12"/>
    </row>
    <row r="43" spans="2:19" ht="12.75">
      <c r="B43" s="12"/>
      <c r="C43" s="12"/>
      <c r="D43" s="12"/>
      <c r="E43" s="12"/>
      <c r="F43" s="12"/>
      <c r="G43" s="12"/>
      <c r="H43" s="12"/>
      <c r="I43" s="12"/>
      <c r="J43" s="12"/>
      <c r="K43" s="12"/>
      <c r="L43" s="12"/>
      <c r="M43" s="12"/>
      <c r="N43" s="12"/>
      <c r="O43" s="12"/>
      <c r="P43" s="12"/>
      <c r="Q43" s="12"/>
      <c r="R43" s="12"/>
      <c r="S43" s="12"/>
    </row>
    <row r="44" spans="2:19" ht="12.75">
      <c r="B44" s="12"/>
      <c r="C44" s="12"/>
      <c r="D44" s="12"/>
      <c r="E44" s="12"/>
      <c r="F44" s="12"/>
      <c r="G44" s="12"/>
      <c r="H44" s="12"/>
      <c r="I44" s="12"/>
      <c r="J44" s="12"/>
      <c r="K44" s="12"/>
      <c r="L44" s="12"/>
      <c r="M44" s="12"/>
      <c r="N44" s="12"/>
      <c r="O44" s="12"/>
      <c r="P44" s="12"/>
      <c r="Q44" s="12"/>
      <c r="R44" s="12"/>
      <c r="S44" s="12"/>
    </row>
    <row r="45" spans="2:19" ht="12.75">
      <c r="B45" s="12"/>
      <c r="C45" s="12"/>
      <c r="D45" s="12"/>
      <c r="E45" s="12"/>
      <c r="F45" s="12"/>
      <c r="G45" s="12"/>
      <c r="H45" s="12"/>
      <c r="I45" s="12"/>
      <c r="J45" s="12"/>
      <c r="K45" s="12"/>
      <c r="L45" s="12"/>
      <c r="M45" s="12"/>
      <c r="N45" s="12"/>
      <c r="O45" s="12"/>
      <c r="P45" s="12"/>
      <c r="Q45" s="12"/>
      <c r="R45" s="12"/>
      <c r="S45" s="12"/>
    </row>
    <row r="46" spans="2:19" ht="12.75">
      <c r="B46" s="12"/>
      <c r="C46" s="12"/>
      <c r="D46" s="12"/>
      <c r="E46" s="12"/>
      <c r="F46" s="12"/>
      <c r="G46" s="12"/>
      <c r="H46" s="12"/>
      <c r="I46" s="12"/>
      <c r="J46" s="12"/>
      <c r="K46" s="12"/>
      <c r="L46" s="12"/>
      <c r="M46" s="12"/>
      <c r="N46" s="12"/>
      <c r="O46" s="12"/>
      <c r="P46" s="12"/>
      <c r="Q46" s="12"/>
      <c r="R46" s="12"/>
      <c r="S46" s="12"/>
    </row>
    <row r="47" spans="2:19" ht="12.75">
      <c r="B47" s="12"/>
      <c r="C47" s="12"/>
      <c r="D47" s="12"/>
      <c r="E47" s="12"/>
      <c r="F47" s="12"/>
      <c r="G47" s="12"/>
      <c r="H47" s="12"/>
      <c r="I47" s="12"/>
      <c r="J47" s="12"/>
      <c r="K47" s="12"/>
      <c r="L47" s="12"/>
      <c r="M47" s="12"/>
      <c r="N47" s="12"/>
      <c r="O47" s="12"/>
      <c r="P47" s="12"/>
      <c r="Q47" s="12"/>
      <c r="R47" s="12"/>
      <c r="S47" s="12"/>
    </row>
    <row r="48" spans="2:19" ht="12.75">
      <c r="B48" s="12"/>
      <c r="C48" s="12"/>
      <c r="D48" s="12"/>
      <c r="E48" s="12"/>
      <c r="F48" s="12"/>
      <c r="G48" s="12"/>
      <c r="H48" s="12"/>
      <c r="I48" s="12"/>
      <c r="J48" s="12"/>
      <c r="K48" s="12"/>
      <c r="L48" s="12"/>
      <c r="M48" s="12"/>
      <c r="N48" s="12"/>
      <c r="O48" s="12"/>
      <c r="P48" s="12"/>
      <c r="Q48" s="12"/>
      <c r="R48" s="12"/>
      <c r="S48" s="12"/>
    </row>
    <row r="49" spans="2:19" ht="12.75">
      <c r="B49" s="12"/>
      <c r="C49" s="12"/>
      <c r="D49" s="12"/>
      <c r="E49" s="12"/>
      <c r="F49" s="12"/>
      <c r="G49" s="12"/>
      <c r="H49" s="12"/>
      <c r="I49" s="12"/>
      <c r="J49" s="12"/>
      <c r="K49" s="12"/>
      <c r="L49" s="12"/>
      <c r="M49" s="12"/>
      <c r="N49" s="12"/>
      <c r="O49" s="12"/>
      <c r="P49" s="12"/>
      <c r="Q49" s="12"/>
      <c r="R49" s="12"/>
      <c r="S49" s="12"/>
    </row>
    <row r="50" spans="2:19" ht="12.75">
      <c r="B50" s="12"/>
      <c r="C50" s="12"/>
      <c r="D50" s="12"/>
      <c r="E50" s="12"/>
      <c r="F50" s="12"/>
      <c r="G50" s="12"/>
      <c r="H50" s="12"/>
      <c r="I50" s="12"/>
      <c r="J50" s="12"/>
      <c r="K50" s="12"/>
      <c r="L50" s="12"/>
      <c r="M50" s="12"/>
      <c r="N50" s="12"/>
      <c r="O50" s="12"/>
      <c r="P50" s="12"/>
      <c r="Q50" s="12"/>
      <c r="R50" s="12"/>
      <c r="S50" s="12"/>
    </row>
    <row r="51" spans="2:19" ht="12.75">
      <c r="B51" s="12"/>
      <c r="C51" s="12"/>
      <c r="D51" s="12"/>
      <c r="E51" s="12"/>
      <c r="F51" s="12"/>
      <c r="G51" s="12"/>
      <c r="H51" s="12"/>
      <c r="I51" s="12"/>
      <c r="J51" s="12"/>
      <c r="K51" s="12"/>
      <c r="L51" s="12"/>
      <c r="M51" s="12"/>
      <c r="N51" s="12"/>
      <c r="O51" s="12"/>
      <c r="P51" s="12"/>
      <c r="Q51" s="12"/>
      <c r="R51" s="12"/>
      <c r="S51" s="12"/>
    </row>
    <row r="52" spans="2:19" ht="12.75">
      <c r="B52" s="12"/>
      <c r="C52" s="12"/>
      <c r="D52" s="12"/>
      <c r="E52" s="12"/>
      <c r="F52" s="12"/>
      <c r="G52" s="12"/>
      <c r="H52" s="12"/>
      <c r="I52" s="12"/>
      <c r="J52" s="12"/>
      <c r="K52" s="12"/>
      <c r="L52" s="12"/>
      <c r="M52" s="12"/>
      <c r="N52" s="12"/>
      <c r="O52" s="12"/>
      <c r="P52" s="12"/>
      <c r="Q52" s="12"/>
      <c r="R52" s="12"/>
      <c r="S52" s="12"/>
    </row>
    <row r="53" spans="2:19" ht="12.75">
      <c r="B53" s="12"/>
      <c r="C53" s="12"/>
      <c r="D53" s="12"/>
      <c r="E53" s="12"/>
      <c r="F53" s="12"/>
      <c r="G53" s="12"/>
      <c r="H53" s="12"/>
      <c r="I53" s="12"/>
      <c r="J53" s="12"/>
      <c r="K53" s="12"/>
      <c r="L53" s="12"/>
      <c r="M53" s="12"/>
      <c r="N53" s="12"/>
      <c r="O53" s="12"/>
      <c r="P53" s="12"/>
      <c r="Q53" s="12"/>
      <c r="R53" s="12"/>
      <c r="S53" s="12"/>
    </row>
    <row r="54" spans="2:19" ht="12.75">
      <c r="B54" s="12"/>
      <c r="C54" s="12"/>
      <c r="D54" s="12"/>
      <c r="E54" s="12"/>
      <c r="F54" s="12"/>
      <c r="G54" s="12"/>
      <c r="H54" s="12"/>
      <c r="I54" s="12"/>
      <c r="J54" s="12"/>
      <c r="K54" s="12"/>
      <c r="L54" s="12"/>
      <c r="M54" s="12"/>
      <c r="N54" s="12"/>
      <c r="O54" s="12"/>
      <c r="P54" s="12"/>
      <c r="Q54" s="12"/>
      <c r="R54" s="12"/>
      <c r="S54" s="12"/>
    </row>
    <row r="55" spans="2:19" ht="12.75">
      <c r="B55" s="12"/>
      <c r="C55" s="12"/>
      <c r="D55" s="12"/>
      <c r="E55" s="12"/>
      <c r="F55" s="12"/>
      <c r="G55" s="12"/>
      <c r="H55" s="12"/>
      <c r="I55" s="12"/>
      <c r="J55" s="12"/>
      <c r="K55" s="12"/>
      <c r="L55" s="12"/>
      <c r="M55" s="12"/>
      <c r="N55" s="12"/>
      <c r="O55" s="12"/>
      <c r="P55" s="12"/>
      <c r="Q55" s="12"/>
      <c r="R55" s="12"/>
      <c r="S55" s="12"/>
    </row>
    <row r="56" spans="2:19" ht="12.75">
      <c r="B56" s="12"/>
      <c r="C56" s="12"/>
      <c r="D56" s="12"/>
      <c r="E56" s="12"/>
      <c r="F56" s="12"/>
      <c r="G56" s="12"/>
      <c r="H56" s="12"/>
      <c r="I56" s="12"/>
      <c r="J56" s="12"/>
      <c r="K56" s="12"/>
      <c r="L56" s="12"/>
      <c r="M56" s="12"/>
      <c r="N56" s="12"/>
      <c r="O56" s="12"/>
      <c r="P56" s="12"/>
      <c r="Q56" s="12"/>
      <c r="R56" s="12"/>
      <c r="S56" s="12"/>
    </row>
    <row r="57" spans="2:19" ht="12.75">
      <c r="B57" s="12"/>
      <c r="C57" s="12"/>
      <c r="D57" s="12"/>
      <c r="E57" s="12"/>
      <c r="F57" s="12"/>
      <c r="G57" s="12"/>
      <c r="H57" s="12"/>
      <c r="I57" s="12"/>
      <c r="J57" s="12"/>
      <c r="K57" s="12"/>
      <c r="L57" s="12"/>
      <c r="M57" s="12"/>
      <c r="N57" s="12"/>
      <c r="O57" s="12"/>
      <c r="P57" s="12"/>
      <c r="Q57" s="12"/>
      <c r="R57" s="12"/>
      <c r="S57" s="12"/>
    </row>
    <row r="58" spans="2:19" ht="12.75">
      <c r="B58" s="12"/>
      <c r="C58" s="12"/>
      <c r="D58" s="12"/>
      <c r="E58" s="12"/>
      <c r="F58" s="12"/>
      <c r="G58" s="12"/>
      <c r="H58" s="12"/>
      <c r="I58" s="12"/>
      <c r="J58" s="12"/>
      <c r="K58" s="12"/>
      <c r="L58" s="12"/>
      <c r="M58" s="12"/>
      <c r="N58" s="12"/>
      <c r="O58" s="12"/>
      <c r="P58" s="12"/>
      <c r="Q58" s="12"/>
      <c r="R58" s="12"/>
      <c r="S58" s="12"/>
    </row>
    <row r="59" spans="2:19" ht="12.75">
      <c r="B59" s="12"/>
      <c r="C59" s="12"/>
      <c r="D59" s="12"/>
      <c r="E59" s="12"/>
      <c r="F59" s="12"/>
      <c r="G59" s="12"/>
      <c r="H59" s="12"/>
      <c r="I59" s="12"/>
      <c r="J59" s="12"/>
      <c r="K59" s="12"/>
      <c r="L59" s="12"/>
      <c r="M59" s="12"/>
      <c r="N59" s="12"/>
      <c r="O59" s="12"/>
      <c r="P59" s="12"/>
      <c r="Q59" s="12"/>
      <c r="R59" s="12"/>
      <c r="S59" s="12"/>
    </row>
    <row r="60" spans="2:19" ht="12.75">
      <c r="B60" s="12"/>
      <c r="C60" s="12"/>
      <c r="D60" s="12"/>
      <c r="E60" s="12"/>
      <c r="F60" s="12"/>
      <c r="G60" s="12"/>
      <c r="H60" s="12"/>
      <c r="I60" s="12"/>
      <c r="J60" s="12"/>
      <c r="K60" s="12"/>
      <c r="L60" s="12"/>
      <c r="M60" s="12"/>
      <c r="N60" s="12"/>
      <c r="O60" s="12"/>
      <c r="P60" s="12"/>
      <c r="Q60" s="12"/>
      <c r="R60" s="12"/>
      <c r="S60" s="12"/>
    </row>
    <row r="61" spans="2:19" ht="12.75">
      <c r="B61" s="12"/>
      <c r="C61" s="12"/>
      <c r="D61" s="12"/>
      <c r="E61" s="12"/>
      <c r="F61" s="12"/>
      <c r="G61" s="12"/>
      <c r="H61" s="12"/>
      <c r="I61" s="12"/>
      <c r="J61" s="12"/>
      <c r="K61" s="12"/>
      <c r="L61" s="12"/>
      <c r="M61" s="12"/>
      <c r="N61" s="12"/>
      <c r="O61" s="12"/>
      <c r="P61" s="12"/>
      <c r="Q61" s="12"/>
      <c r="R61" s="12"/>
      <c r="S61" s="12"/>
    </row>
    <row r="62" spans="2:19" ht="12.75">
      <c r="B62" s="12"/>
      <c r="C62" s="12"/>
      <c r="D62" s="12"/>
      <c r="E62" s="12"/>
      <c r="F62" s="12"/>
      <c r="G62" s="12"/>
      <c r="H62" s="12"/>
      <c r="I62" s="12"/>
      <c r="J62" s="12"/>
      <c r="K62" s="12"/>
      <c r="L62" s="12"/>
      <c r="M62" s="12"/>
      <c r="N62" s="12"/>
      <c r="O62" s="12"/>
      <c r="P62" s="12"/>
      <c r="Q62" s="12"/>
      <c r="R62" s="12"/>
      <c r="S62" s="12"/>
    </row>
    <row r="63" spans="2:19" ht="12.75">
      <c r="B63" s="12"/>
      <c r="C63" s="12"/>
      <c r="D63" s="12"/>
      <c r="E63" s="12"/>
      <c r="F63" s="12"/>
      <c r="G63" s="12"/>
      <c r="H63" s="12"/>
      <c r="I63" s="12"/>
      <c r="J63" s="12"/>
      <c r="K63" s="12"/>
      <c r="L63" s="12"/>
      <c r="M63" s="12"/>
      <c r="N63" s="12"/>
      <c r="O63" s="12"/>
      <c r="P63" s="12"/>
      <c r="Q63" s="12"/>
      <c r="R63" s="12"/>
      <c r="S63" s="12"/>
    </row>
    <row r="64" spans="2:19" ht="12.75">
      <c r="B64" s="12"/>
      <c r="C64" s="12"/>
      <c r="D64" s="12"/>
      <c r="E64" s="12"/>
      <c r="F64" s="12"/>
      <c r="G64" s="12"/>
      <c r="H64" s="12"/>
      <c r="I64" s="12"/>
      <c r="J64" s="12"/>
      <c r="K64" s="12"/>
      <c r="L64" s="12"/>
      <c r="M64" s="12"/>
      <c r="N64" s="12"/>
      <c r="O64" s="12"/>
      <c r="P64" s="12"/>
      <c r="Q64" s="12"/>
      <c r="R64" s="12"/>
      <c r="S64" s="12"/>
    </row>
    <row r="65" spans="2:19" ht="12.75">
      <c r="B65" s="12"/>
      <c r="C65" s="12"/>
      <c r="D65" s="12"/>
      <c r="E65" s="12"/>
      <c r="F65" s="12"/>
      <c r="G65" s="12"/>
      <c r="H65" s="12"/>
      <c r="I65" s="12"/>
      <c r="J65" s="12"/>
      <c r="K65" s="12"/>
      <c r="L65" s="12"/>
      <c r="M65" s="12"/>
      <c r="N65" s="12"/>
      <c r="O65" s="12"/>
      <c r="P65" s="12"/>
      <c r="Q65" s="12"/>
      <c r="R65" s="12"/>
      <c r="S65" s="12"/>
    </row>
    <row r="66" spans="2:19" ht="12.75">
      <c r="B66" s="12"/>
      <c r="C66" s="12"/>
      <c r="D66" s="12"/>
      <c r="E66" s="12"/>
      <c r="F66" s="12"/>
      <c r="G66" s="12"/>
      <c r="H66" s="12"/>
      <c r="I66" s="12"/>
      <c r="J66" s="12"/>
      <c r="K66" s="12"/>
      <c r="L66" s="12"/>
      <c r="M66" s="12"/>
      <c r="N66" s="12"/>
      <c r="O66" s="12"/>
      <c r="P66" s="12"/>
      <c r="Q66" s="12"/>
      <c r="R66" s="12"/>
      <c r="S66" s="12"/>
    </row>
    <row r="67" spans="2:19" ht="12.75">
      <c r="B67" s="12"/>
      <c r="C67" s="12"/>
      <c r="D67" s="12"/>
      <c r="E67" s="12"/>
      <c r="F67" s="12"/>
      <c r="G67" s="12"/>
      <c r="H67" s="12"/>
      <c r="I67" s="12"/>
      <c r="J67" s="12"/>
      <c r="K67" s="12"/>
      <c r="L67" s="12"/>
      <c r="M67" s="12"/>
      <c r="N67" s="12"/>
      <c r="O67" s="12"/>
      <c r="P67" s="12"/>
      <c r="Q67" s="12"/>
      <c r="R67" s="12"/>
      <c r="S67" s="12"/>
    </row>
    <row r="68" spans="2:19" ht="12.75">
      <c r="B68" s="12"/>
      <c r="C68" s="12"/>
      <c r="D68" s="12"/>
      <c r="E68" s="12"/>
      <c r="F68" s="12"/>
      <c r="G68" s="12"/>
      <c r="H68" s="12"/>
      <c r="I68" s="12"/>
      <c r="J68" s="12"/>
      <c r="K68" s="12"/>
      <c r="L68" s="12"/>
      <c r="M68" s="12"/>
      <c r="N68" s="12"/>
      <c r="O68" s="12"/>
      <c r="P68" s="12"/>
      <c r="Q68" s="12"/>
      <c r="R68" s="12"/>
      <c r="S68" s="12"/>
    </row>
    <row r="69" spans="2:19" ht="12.75">
      <c r="B69" s="12"/>
      <c r="C69" s="12"/>
      <c r="D69" s="12"/>
      <c r="E69" s="12"/>
      <c r="F69" s="12"/>
      <c r="G69" s="12"/>
      <c r="H69" s="12"/>
      <c r="I69" s="12"/>
      <c r="J69" s="12"/>
      <c r="K69" s="12"/>
      <c r="L69" s="12"/>
      <c r="M69" s="12"/>
      <c r="N69" s="12"/>
      <c r="O69" s="12"/>
      <c r="P69" s="12"/>
      <c r="Q69" s="12"/>
      <c r="R69" s="12"/>
      <c r="S69" s="12"/>
    </row>
    <row r="70" spans="2:19" ht="12.75">
      <c r="B70" s="12"/>
      <c r="C70" s="12"/>
      <c r="D70" s="12"/>
      <c r="E70" s="12"/>
      <c r="F70" s="12"/>
      <c r="G70" s="12"/>
      <c r="H70" s="12"/>
      <c r="I70" s="12"/>
      <c r="J70" s="12"/>
      <c r="K70" s="12"/>
      <c r="L70" s="12"/>
      <c r="M70" s="12"/>
      <c r="N70" s="12"/>
      <c r="O70" s="12"/>
      <c r="P70" s="12"/>
      <c r="Q70" s="12"/>
      <c r="R70" s="12"/>
      <c r="S70" s="12"/>
    </row>
    <row r="71" spans="2:19" ht="12.75">
      <c r="B71" s="12"/>
      <c r="C71" s="12"/>
      <c r="D71" s="12"/>
      <c r="E71" s="12"/>
      <c r="F71" s="12"/>
      <c r="G71" s="12"/>
      <c r="H71" s="12"/>
      <c r="I71" s="12"/>
      <c r="J71" s="12"/>
      <c r="K71" s="12"/>
      <c r="L71" s="12"/>
      <c r="M71" s="12"/>
      <c r="N71" s="12"/>
      <c r="O71" s="12"/>
      <c r="P71" s="12"/>
      <c r="Q71" s="12"/>
      <c r="R71" s="12"/>
      <c r="S71" s="12"/>
    </row>
    <row r="72" spans="2:19" ht="12.75">
      <c r="B72" s="12"/>
      <c r="C72" s="12"/>
      <c r="D72" s="12"/>
      <c r="E72" s="12"/>
      <c r="F72" s="12"/>
      <c r="G72" s="12"/>
      <c r="H72" s="12"/>
      <c r="I72" s="12"/>
      <c r="J72" s="12"/>
      <c r="K72" s="12"/>
      <c r="L72" s="12"/>
      <c r="M72" s="12"/>
      <c r="N72" s="12"/>
      <c r="O72" s="12"/>
      <c r="P72" s="12"/>
      <c r="Q72" s="12"/>
      <c r="R72" s="12"/>
      <c r="S72" s="12"/>
    </row>
    <row r="73" spans="2:19" ht="12.75">
      <c r="B73" s="12"/>
      <c r="C73" s="12"/>
      <c r="D73" s="12"/>
      <c r="E73" s="12"/>
      <c r="F73" s="12"/>
      <c r="G73" s="12"/>
      <c r="H73" s="12"/>
      <c r="I73" s="12"/>
      <c r="J73" s="12"/>
      <c r="K73" s="12"/>
      <c r="L73" s="12"/>
      <c r="M73" s="12"/>
      <c r="N73" s="12"/>
      <c r="O73" s="12"/>
      <c r="P73" s="12"/>
      <c r="Q73" s="12"/>
      <c r="R73" s="12"/>
      <c r="S73" s="12"/>
    </row>
    <row r="74" spans="2:19" ht="12.75">
      <c r="B74" s="12"/>
      <c r="C74" s="12"/>
      <c r="D74" s="12"/>
      <c r="E74" s="12"/>
      <c r="F74" s="12"/>
      <c r="G74" s="12"/>
      <c r="H74" s="12"/>
      <c r="I74" s="12"/>
      <c r="J74" s="12"/>
      <c r="K74" s="12"/>
      <c r="L74" s="12"/>
      <c r="M74" s="12"/>
      <c r="N74" s="12"/>
      <c r="O74" s="12"/>
      <c r="P74" s="12"/>
      <c r="Q74" s="12"/>
      <c r="R74" s="12"/>
      <c r="S74" s="12"/>
    </row>
    <row r="75" spans="2:19" ht="12.75">
      <c r="B75" s="12"/>
      <c r="C75" s="12"/>
      <c r="D75" s="12"/>
      <c r="E75" s="12"/>
      <c r="F75" s="12"/>
      <c r="G75" s="12"/>
      <c r="H75" s="12"/>
      <c r="I75" s="12"/>
      <c r="J75" s="12"/>
      <c r="K75" s="12"/>
      <c r="L75" s="12"/>
      <c r="M75" s="12"/>
      <c r="N75" s="12"/>
      <c r="O75" s="12"/>
      <c r="P75" s="12"/>
      <c r="Q75" s="12"/>
      <c r="R75" s="12"/>
      <c r="S75" s="12"/>
    </row>
    <row r="76" spans="2:19" ht="12.75">
      <c r="B76" s="12"/>
      <c r="C76" s="12"/>
      <c r="D76" s="12"/>
      <c r="E76" s="12"/>
      <c r="F76" s="12"/>
      <c r="G76" s="12"/>
      <c r="H76" s="12"/>
      <c r="I76" s="12"/>
      <c r="J76" s="12"/>
      <c r="K76" s="12"/>
      <c r="L76" s="12"/>
      <c r="M76" s="12"/>
      <c r="N76" s="12"/>
      <c r="O76" s="12"/>
      <c r="P76" s="12"/>
      <c r="Q76" s="12"/>
      <c r="R76" s="12"/>
      <c r="S76" s="12"/>
    </row>
    <row r="77" spans="2:19" ht="12.75">
      <c r="B77" s="12"/>
      <c r="C77" s="12"/>
      <c r="D77" s="12"/>
      <c r="E77" s="12"/>
      <c r="F77" s="12"/>
      <c r="G77" s="12"/>
      <c r="H77" s="12"/>
      <c r="I77" s="12"/>
      <c r="J77" s="12"/>
      <c r="K77" s="12"/>
      <c r="L77" s="12"/>
      <c r="M77" s="12"/>
      <c r="N77" s="12"/>
      <c r="O77" s="12"/>
      <c r="P77" s="12"/>
      <c r="Q77" s="12"/>
      <c r="R77" s="12"/>
      <c r="S77" s="12"/>
    </row>
    <row r="78" spans="2:19" ht="12.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row r="114" spans="2:19" ht="12.75">
      <c r="B114" s="12"/>
      <c r="C114" s="12"/>
      <c r="D114" s="12"/>
      <c r="E114" s="12"/>
      <c r="F114" s="12"/>
      <c r="G114" s="12"/>
      <c r="H114" s="12"/>
      <c r="I114" s="12"/>
      <c r="J114" s="12"/>
      <c r="K114" s="12"/>
      <c r="L114" s="12"/>
      <c r="M114" s="12"/>
      <c r="N114" s="12"/>
      <c r="O114" s="12"/>
      <c r="P114" s="12"/>
      <c r="Q114" s="12"/>
      <c r="R114" s="12"/>
      <c r="S114" s="12"/>
    </row>
    <row r="115" spans="2:19" ht="12.75">
      <c r="B115" s="12"/>
      <c r="C115" s="12"/>
      <c r="D115" s="12"/>
      <c r="E115" s="12"/>
      <c r="F115" s="12"/>
      <c r="G115" s="12"/>
      <c r="H115" s="12"/>
      <c r="I115" s="12"/>
      <c r="J115" s="12"/>
      <c r="K115" s="12"/>
      <c r="L115" s="12"/>
      <c r="M115" s="12"/>
      <c r="N115" s="12"/>
      <c r="O115" s="12"/>
      <c r="P115" s="12"/>
      <c r="Q115" s="12"/>
      <c r="R115" s="12"/>
      <c r="S115" s="12"/>
    </row>
    <row r="116" spans="2:19" ht="12.75">
      <c r="B116" s="12"/>
      <c r="C116" s="12"/>
      <c r="D116" s="12"/>
      <c r="E116" s="12"/>
      <c r="F116" s="12"/>
      <c r="G116" s="12"/>
      <c r="H116" s="12"/>
      <c r="I116" s="12"/>
      <c r="J116" s="12"/>
      <c r="K116" s="12"/>
      <c r="L116" s="12"/>
      <c r="M116" s="12"/>
      <c r="N116" s="12"/>
      <c r="O116" s="12"/>
      <c r="P116" s="12"/>
      <c r="Q116" s="12"/>
      <c r="R116" s="12"/>
      <c r="S116" s="12"/>
    </row>
    <row r="117" spans="2:19" ht="12.75">
      <c r="B117" s="12"/>
      <c r="C117" s="12"/>
      <c r="D117" s="12"/>
      <c r="E117" s="12"/>
      <c r="F117" s="12"/>
      <c r="G117" s="12"/>
      <c r="H117" s="12"/>
      <c r="I117" s="12"/>
      <c r="J117" s="12"/>
      <c r="K117" s="12"/>
      <c r="L117" s="12"/>
      <c r="M117" s="12"/>
      <c r="N117" s="12"/>
      <c r="O117" s="12"/>
      <c r="P117" s="12"/>
      <c r="Q117" s="12"/>
      <c r="R117" s="12"/>
      <c r="S117" s="12"/>
    </row>
    <row r="118" spans="2:19" ht="12.75">
      <c r="B118" s="12"/>
      <c r="C118" s="12"/>
      <c r="D118" s="12"/>
      <c r="E118" s="12"/>
      <c r="F118" s="12"/>
      <c r="G118" s="12"/>
      <c r="H118" s="12"/>
      <c r="I118" s="12"/>
      <c r="J118" s="12"/>
      <c r="K118" s="12"/>
      <c r="L118" s="12"/>
      <c r="M118" s="12"/>
      <c r="N118" s="12"/>
      <c r="O118" s="12"/>
      <c r="P118" s="12"/>
      <c r="Q118" s="12"/>
      <c r="R118" s="12"/>
      <c r="S118" s="12"/>
    </row>
    <row r="119" spans="2:19" ht="12.75">
      <c r="B119" s="12"/>
      <c r="C119" s="12"/>
      <c r="D119" s="12"/>
      <c r="E119" s="12"/>
      <c r="F119" s="12"/>
      <c r="G119" s="12"/>
      <c r="H119" s="12"/>
      <c r="I119" s="12"/>
      <c r="J119" s="12"/>
      <c r="K119" s="12"/>
      <c r="L119" s="12"/>
      <c r="M119" s="12"/>
      <c r="N119" s="12"/>
      <c r="O119" s="12"/>
      <c r="P119" s="12"/>
      <c r="Q119" s="12"/>
      <c r="R119" s="12"/>
      <c r="S119" s="12"/>
    </row>
    <row r="120" spans="2:19" ht="12.75">
      <c r="B120" s="12"/>
      <c r="C120" s="12"/>
      <c r="D120" s="12"/>
      <c r="E120" s="12"/>
      <c r="F120" s="12"/>
      <c r="G120" s="12"/>
      <c r="H120" s="12"/>
      <c r="I120" s="12"/>
      <c r="J120" s="12"/>
      <c r="K120" s="12"/>
      <c r="L120" s="12"/>
      <c r="M120" s="12"/>
      <c r="N120" s="12"/>
      <c r="O120" s="12"/>
      <c r="P120" s="12"/>
      <c r="Q120" s="12"/>
      <c r="R120" s="12"/>
      <c r="S120" s="12"/>
    </row>
    <row r="121" spans="2:19" ht="12.75">
      <c r="B121" s="12"/>
      <c r="C121" s="12"/>
      <c r="D121" s="12"/>
      <c r="E121" s="12"/>
      <c r="F121" s="12"/>
      <c r="G121" s="12"/>
      <c r="H121" s="12"/>
      <c r="I121" s="12"/>
      <c r="J121" s="12"/>
      <c r="K121" s="12"/>
      <c r="L121" s="12"/>
      <c r="M121" s="12"/>
      <c r="N121" s="12"/>
      <c r="O121" s="12"/>
      <c r="P121" s="12"/>
      <c r="Q121" s="12"/>
      <c r="R121" s="12"/>
      <c r="S121" s="12"/>
    </row>
    <row r="122" spans="2:19" ht="12.75">
      <c r="B122" s="12"/>
      <c r="C122" s="12"/>
      <c r="D122" s="12"/>
      <c r="E122" s="12"/>
      <c r="F122" s="12"/>
      <c r="G122" s="12"/>
      <c r="H122" s="12"/>
      <c r="I122" s="12"/>
      <c r="J122" s="12"/>
      <c r="K122" s="12"/>
      <c r="L122" s="12"/>
      <c r="M122" s="12"/>
      <c r="N122" s="12"/>
      <c r="O122" s="12"/>
      <c r="P122" s="12"/>
      <c r="Q122" s="12"/>
      <c r="R122" s="12"/>
      <c r="S122" s="12"/>
    </row>
    <row r="123" spans="2:19" ht="12.75">
      <c r="B123" s="12"/>
      <c r="C123" s="12"/>
      <c r="D123" s="12"/>
      <c r="E123" s="12"/>
      <c r="F123" s="12"/>
      <c r="G123" s="12"/>
      <c r="H123" s="12"/>
      <c r="I123" s="12"/>
      <c r="J123" s="12"/>
      <c r="K123" s="12"/>
      <c r="L123" s="12"/>
      <c r="M123" s="12"/>
      <c r="N123" s="12"/>
      <c r="O123" s="12"/>
      <c r="P123" s="12"/>
      <c r="Q123" s="12"/>
      <c r="R123" s="12"/>
      <c r="S123" s="12"/>
    </row>
    <row r="124" spans="2:19" ht="12.75">
      <c r="B124" s="12"/>
      <c r="C124" s="12"/>
      <c r="D124" s="12"/>
      <c r="E124" s="12"/>
      <c r="F124" s="12"/>
      <c r="G124" s="12"/>
      <c r="H124" s="12"/>
      <c r="I124" s="12"/>
      <c r="J124" s="12"/>
      <c r="K124" s="12"/>
      <c r="L124" s="12"/>
      <c r="M124" s="12"/>
      <c r="N124" s="12"/>
      <c r="O124" s="12"/>
      <c r="P124" s="12"/>
      <c r="Q124" s="12"/>
      <c r="R124" s="12"/>
      <c r="S124" s="12"/>
    </row>
    <row r="125" spans="2:19" ht="12.75">
      <c r="B125" s="12"/>
      <c r="C125" s="12"/>
      <c r="D125" s="12"/>
      <c r="E125" s="12"/>
      <c r="F125" s="12"/>
      <c r="G125" s="12"/>
      <c r="H125" s="12"/>
      <c r="I125" s="12"/>
      <c r="J125" s="12"/>
      <c r="K125" s="12"/>
      <c r="L125" s="12"/>
      <c r="M125" s="12"/>
      <c r="N125" s="12"/>
      <c r="O125" s="12"/>
      <c r="P125" s="12"/>
      <c r="Q125" s="12"/>
      <c r="R125" s="12"/>
      <c r="S125" s="12"/>
    </row>
    <row r="126" spans="2:19" ht="12.75">
      <c r="B126" s="12"/>
      <c r="C126" s="12"/>
      <c r="D126" s="12"/>
      <c r="E126" s="12"/>
      <c r="F126" s="12"/>
      <c r="G126" s="12"/>
      <c r="H126" s="12"/>
      <c r="I126" s="12"/>
      <c r="J126" s="12"/>
      <c r="K126" s="12"/>
      <c r="L126" s="12"/>
      <c r="M126" s="12"/>
      <c r="N126" s="12"/>
      <c r="O126" s="12"/>
      <c r="P126" s="12"/>
      <c r="Q126" s="12"/>
      <c r="R126" s="12"/>
      <c r="S126" s="12"/>
    </row>
    <row r="127" spans="2:19" ht="12.75">
      <c r="B127" s="12"/>
      <c r="C127" s="12"/>
      <c r="D127" s="12"/>
      <c r="E127" s="12"/>
      <c r="F127" s="12"/>
      <c r="G127" s="12"/>
      <c r="H127" s="12"/>
      <c r="I127" s="12"/>
      <c r="J127" s="12"/>
      <c r="K127" s="12"/>
      <c r="L127" s="12"/>
      <c r="M127" s="12"/>
      <c r="N127" s="12"/>
      <c r="O127" s="12"/>
      <c r="P127" s="12"/>
      <c r="Q127" s="12"/>
      <c r="R127" s="12"/>
      <c r="S127" s="12"/>
    </row>
    <row r="128" spans="2:19" ht="12.75">
      <c r="B128" s="12"/>
      <c r="C128" s="12"/>
      <c r="D128" s="12"/>
      <c r="E128" s="12"/>
      <c r="F128" s="12"/>
      <c r="G128" s="12"/>
      <c r="H128" s="12"/>
      <c r="I128" s="12"/>
      <c r="J128" s="12"/>
      <c r="K128" s="12"/>
      <c r="L128" s="12"/>
      <c r="M128" s="12"/>
      <c r="N128" s="12"/>
      <c r="O128" s="12"/>
      <c r="P128" s="12"/>
      <c r="Q128" s="12"/>
      <c r="R128" s="12"/>
      <c r="S128" s="12"/>
    </row>
    <row r="129" spans="2:19" ht="12.75">
      <c r="B129" s="12"/>
      <c r="C129" s="12"/>
      <c r="D129" s="12"/>
      <c r="E129" s="12"/>
      <c r="F129" s="12"/>
      <c r="G129" s="12"/>
      <c r="H129" s="12"/>
      <c r="I129" s="12"/>
      <c r="J129" s="12"/>
      <c r="K129" s="12"/>
      <c r="L129" s="12"/>
      <c r="M129" s="12"/>
      <c r="N129" s="12"/>
      <c r="O129" s="12"/>
      <c r="P129" s="12"/>
      <c r="Q129" s="12"/>
      <c r="R129" s="12"/>
      <c r="S129" s="12"/>
    </row>
    <row r="130" spans="2:19" ht="12.75">
      <c r="B130" s="12"/>
      <c r="C130" s="12"/>
      <c r="D130" s="12"/>
      <c r="E130" s="12"/>
      <c r="F130" s="12"/>
      <c r="G130" s="12"/>
      <c r="H130" s="12"/>
      <c r="I130" s="12"/>
      <c r="J130" s="12"/>
      <c r="K130" s="12"/>
      <c r="L130" s="12"/>
      <c r="M130" s="12"/>
      <c r="N130" s="12"/>
      <c r="O130" s="12"/>
      <c r="P130" s="12"/>
      <c r="Q130" s="12"/>
      <c r="R130" s="12"/>
      <c r="S130" s="12"/>
    </row>
    <row r="131" spans="2:19" ht="12.75">
      <c r="B131" s="12"/>
      <c r="C131" s="12"/>
      <c r="D131" s="12"/>
      <c r="E131" s="12"/>
      <c r="F131" s="12"/>
      <c r="G131" s="12"/>
      <c r="H131" s="12"/>
      <c r="I131" s="12"/>
      <c r="J131" s="12"/>
      <c r="K131" s="12"/>
      <c r="L131" s="12"/>
      <c r="M131" s="12"/>
      <c r="N131" s="12"/>
      <c r="O131" s="12"/>
      <c r="P131" s="12"/>
      <c r="Q131" s="12"/>
      <c r="R131" s="12"/>
      <c r="S131" s="12"/>
    </row>
    <row r="132" spans="2:19" ht="12.75">
      <c r="B132" s="12"/>
      <c r="C132" s="12"/>
      <c r="D132" s="12"/>
      <c r="E132" s="12"/>
      <c r="F132" s="12"/>
      <c r="G132" s="12"/>
      <c r="H132" s="12"/>
      <c r="I132" s="12"/>
      <c r="J132" s="12"/>
      <c r="K132" s="12"/>
      <c r="L132" s="12"/>
      <c r="M132" s="12"/>
      <c r="N132" s="12"/>
      <c r="O132" s="12"/>
      <c r="P132" s="12"/>
      <c r="Q132" s="12"/>
      <c r="R132" s="12"/>
      <c r="S132" s="12"/>
    </row>
    <row r="133" spans="2:19" ht="12.75">
      <c r="B133" s="12"/>
      <c r="C133" s="12"/>
      <c r="D133" s="12"/>
      <c r="E133" s="12"/>
      <c r="F133" s="12"/>
      <c r="G133" s="12"/>
      <c r="H133" s="12"/>
      <c r="I133" s="12"/>
      <c r="J133" s="12"/>
      <c r="K133" s="12"/>
      <c r="L133" s="12"/>
      <c r="M133" s="12"/>
      <c r="N133" s="12"/>
      <c r="O133" s="12"/>
      <c r="P133" s="12"/>
      <c r="Q133" s="12"/>
      <c r="R133" s="12"/>
      <c r="S133" s="12"/>
    </row>
    <row r="134" spans="2:19" ht="12.75">
      <c r="B134" s="12"/>
      <c r="C134" s="12"/>
      <c r="D134" s="12"/>
      <c r="E134" s="12"/>
      <c r="F134" s="12"/>
      <c r="G134" s="12"/>
      <c r="H134" s="12"/>
      <c r="I134" s="12"/>
      <c r="J134" s="12"/>
      <c r="K134" s="12"/>
      <c r="L134" s="12"/>
      <c r="M134" s="12"/>
      <c r="N134" s="12"/>
      <c r="O134" s="12"/>
      <c r="P134" s="12"/>
      <c r="Q134" s="12"/>
      <c r="R134" s="12"/>
      <c r="S134" s="12"/>
    </row>
    <row r="135" spans="2:19" ht="12.75">
      <c r="B135" s="12"/>
      <c r="C135" s="12"/>
      <c r="D135" s="12"/>
      <c r="E135" s="12"/>
      <c r="F135" s="12"/>
      <c r="G135" s="12"/>
      <c r="H135" s="12"/>
      <c r="I135" s="12"/>
      <c r="J135" s="12"/>
      <c r="K135" s="12"/>
      <c r="L135" s="12"/>
      <c r="M135" s="12"/>
      <c r="N135" s="12"/>
      <c r="O135" s="12"/>
      <c r="P135" s="12"/>
      <c r="Q135" s="12"/>
      <c r="R135" s="12"/>
      <c r="S135" s="12"/>
    </row>
    <row r="136" spans="2:19" ht="12.75">
      <c r="B136" s="12"/>
      <c r="C136" s="12"/>
      <c r="D136" s="12"/>
      <c r="E136" s="12"/>
      <c r="F136" s="12"/>
      <c r="G136" s="12"/>
      <c r="H136" s="12"/>
      <c r="I136" s="12"/>
      <c r="J136" s="12"/>
      <c r="K136" s="12"/>
      <c r="L136" s="12"/>
      <c r="M136" s="12"/>
      <c r="N136" s="12"/>
      <c r="O136" s="12"/>
      <c r="P136" s="12"/>
      <c r="Q136" s="12"/>
      <c r="R136" s="12"/>
      <c r="S136" s="12"/>
    </row>
    <row r="137" spans="2:19" ht="12.75">
      <c r="B137" s="12"/>
      <c r="C137" s="12"/>
      <c r="D137" s="12"/>
      <c r="E137" s="12"/>
      <c r="F137" s="12"/>
      <c r="G137" s="12"/>
      <c r="H137" s="12"/>
      <c r="I137" s="12"/>
      <c r="J137" s="12"/>
      <c r="K137" s="12"/>
      <c r="L137" s="12"/>
      <c r="M137" s="12"/>
      <c r="N137" s="12"/>
      <c r="O137" s="12"/>
      <c r="P137" s="12"/>
      <c r="Q137" s="12"/>
      <c r="R137" s="12"/>
      <c r="S137" s="12"/>
    </row>
    <row r="138" spans="2:19" ht="12.75">
      <c r="B138" s="12"/>
      <c r="C138" s="12"/>
      <c r="D138" s="12"/>
      <c r="E138" s="12"/>
      <c r="F138" s="12"/>
      <c r="G138" s="12"/>
      <c r="H138" s="12"/>
      <c r="I138" s="12"/>
      <c r="J138" s="12"/>
      <c r="K138" s="12"/>
      <c r="L138" s="12"/>
      <c r="M138" s="12"/>
      <c r="N138" s="12"/>
      <c r="O138" s="12"/>
      <c r="P138" s="12"/>
      <c r="Q138" s="12"/>
      <c r="R138" s="12"/>
      <c r="S138" s="12"/>
    </row>
    <row r="139" spans="2:19" ht="12.75">
      <c r="B139" s="12"/>
      <c r="C139" s="12"/>
      <c r="D139" s="12"/>
      <c r="E139" s="12"/>
      <c r="F139" s="12"/>
      <c r="G139" s="12"/>
      <c r="H139" s="12"/>
      <c r="I139" s="12"/>
      <c r="J139" s="12"/>
      <c r="K139" s="12"/>
      <c r="L139" s="12"/>
      <c r="M139" s="12"/>
      <c r="N139" s="12"/>
      <c r="O139" s="12"/>
      <c r="P139" s="12"/>
      <c r="Q139" s="12"/>
      <c r="R139" s="12"/>
      <c r="S139" s="12"/>
    </row>
    <row r="140" spans="2:19" ht="12.75">
      <c r="B140" s="12"/>
      <c r="C140" s="12"/>
      <c r="D140" s="12"/>
      <c r="E140" s="12"/>
      <c r="F140" s="12"/>
      <c r="G140" s="12"/>
      <c r="H140" s="12"/>
      <c r="I140" s="12"/>
      <c r="J140" s="12"/>
      <c r="K140" s="12"/>
      <c r="L140" s="12"/>
      <c r="M140" s="12"/>
      <c r="N140" s="12"/>
      <c r="O140" s="12"/>
      <c r="P140" s="12"/>
      <c r="Q140" s="12"/>
      <c r="R140" s="12"/>
      <c r="S140" s="12"/>
    </row>
    <row r="141" spans="2:19" ht="12.75">
      <c r="B141" s="12"/>
      <c r="C141" s="12"/>
      <c r="D141" s="12"/>
      <c r="E141" s="12"/>
      <c r="F141" s="12"/>
      <c r="G141" s="12"/>
      <c r="H141" s="12"/>
      <c r="I141" s="12"/>
      <c r="J141" s="12"/>
      <c r="K141" s="12"/>
      <c r="L141" s="12"/>
      <c r="M141" s="12"/>
      <c r="N141" s="12"/>
      <c r="O141" s="12"/>
      <c r="P141" s="12"/>
      <c r="Q141" s="12"/>
      <c r="R141" s="12"/>
      <c r="S141" s="12"/>
    </row>
    <row r="142" spans="2:19" ht="12.75">
      <c r="B142" s="12"/>
      <c r="C142" s="12"/>
      <c r="D142" s="12"/>
      <c r="E142" s="12"/>
      <c r="F142" s="12"/>
      <c r="G142" s="12"/>
      <c r="H142" s="12"/>
      <c r="I142" s="12"/>
      <c r="J142" s="12"/>
      <c r="K142" s="12"/>
      <c r="L142" s="12"/>
      <c r="M142" s="12"/>
      <c r="N142" s="12"/>
      <c r="O142" s="12"/>
      <c r="P142" s="12"/>
      <c r="Q142" s="12"/>
      <c r="R142" s="12"/>
      <c r="S142" s="12"/>
    </row>
    <row r="143" spans="2:19" ht="12.75">
      <c r="B143" s="12"/>
      <c r="C143" s="12"/>
      <c r="D143" s="12"/>
      <c r="E143" s="12"/>
      <c r="F143" s="12"/>
      <c r="G143" s="12"/>
      <c r="H143" s="12"/>
      <c r="I143" s="12"/>
      <c r="J143" s="12"/>
      <c r="K143" s="12"/>
      <c r="L143" s="12"/>
      <c r="M143" s="12"/>
      <c r="N143" s="12"/>
      <c r="O143" s="12"/>
      <c r="P143" s="12"/>
      <c r="Q143" s="12"/>
      <c r="R143" s="12"/>
      <c r="S143" s="12"/>
    </row>
    <row r="144" spans="2:19" ht="12.75">
      <c r="B144" s="12"/>
      <c r="C144" s="12"/>
      <c r="D144" s="12"/>
      <c r="E144" s="12"/>
      <c r="F144" s="12"/>
      <c r="G144" s="12"/>
      <c r="H144" s="12"/>
      <c r="I144" s="12"/>
      <c r="J144" s="12"/>
      <c r="K144" s="12"/>
      <c r="L144" s="12"/>
      <c r="M144" s="12"/>
      <c r="N144" s="12"/>
      <c r="O144" s="12"/>
      <c r="P144" s="12"/>
      <c r="Q144" s="12"/>
      <c r="R144" s="12"/>
      <c r="S144" s="12"/>
    </row>
    <row r="145" spans="2:19" ht="12.75">
      <c r="B145" s="12"/>
      <c r="C145" s="12"/>
      <c r="D145" s="12"/>
      <c r="E145" s="12"/>
      <c r="F145" s="12"/>
      <c r="G145" s="12"/>
      <c r="H145" s="12"/>
      <c r="I145" s="12"/>
      <c r="J145" s="12"/>
      <c r="K145" s="12"/>
      <c r="L145" s="12"/>
      <c r="M145" s="12"/>
      <c r="N145" s="12"/>
      <c r="O145" s="12"/>
      <c r="P145" s="12"/>
      <c r="Q145" s="12"/>
      <c r="R145" s="12"/>
      <c r="S145" s="12"/>
    </row>
    <row r="146" spans="2:19" ht="12.75">
      <c r="B146" s="12"/>
      <c r="C146" s="12"/>
      <c r="D146" s="12"/>
      <c r="E146" s="12"/>
      <c r="F146" s="12"/>
      <c r="G146" s="12"/>
      <c r="H146" s="12"/>
      <c r="I146" s="12"/>
      <c r="J146" s="12"/>
      <c r="K146" s="12"/>
      <c r="L146" s="12"/>
      <c r="M146" s="12"/>
      <c r="N146" s="12"/>
      <c r="O146" s="12"/>
      <c r="P146" s="12"/>
      <c r="Q146" s="12"/>
      <c r="R146" s="12"/>
      <c r="S146" s="12"/>
    </row>
    <row r="147" spans="2:19" ht="12.75">
      <c r="B147" s="12"/>
      <c r="C147" s="12"/>
      <c r="D147" s="12"/>
      <c r="E147" s="12"/>
      <c r="F147" s="12"/>
      <c r="G147" s="12"/>
      <c r="H147" s="12"/>
      <c r="I147" s="12"/>
      <c r="J147" s="12"/>
      <c r="K147" s="12"/>
      <c r="L147" s="12"/>
      <c r="M147" s="12"/>
      <c r="N147" s="12"/>
      <c r="O147" s="12"/>
      <c r="P147" s="12"/>
      <c r="Q147" s="12"/>
      <c r="R147" s="12"/>
      <c r="S147" s="12"/>
    </row>
    <row r="148" spans="2:19" ht="12.75">
      <c r="B148" s="12"/>
      <c r="C148" s="12"/>
      <c r="D148" s="12"/>
      <c r="E148" s="12"/>
      <c r="F148" s="12"/>
      <c r="G148" s="12"/>
      <c r="H148" s="12"/>
      <c r="I148" s="12"/>
      <c r="J148" s="12"/>
      <c r="K148" s="12"/>
      <c r="L148" s="12"/>
      <c r="M148" s="12"/>
      <c r="N148" s="12"/>
      <c r="O148" s="12"/>
      <c r="P148" s="12"/>
      <c r="Q148" s="12"/>
      <c r="R148" s="12"/>
      <c r="S148" s="12"/>
    </row>
    <row r="149" spans="2:19" ht="12.75">
      <c r="B149" s="12"/>
      <c r="C149" s="12"/>
      <c r="D149" s="12"/>
      <c r="E149" s="12"/>
      <c r="F149" s="12"/>
      <c r="G149" s="12"/>
      <c r="H149" s="12"/>
      <c r="I149" s="12"/>
      <c r="J149" s="12"/>
      <c r="K149" s="12"/>
      <c r="L149" s="12"/>
      <c r="M149" s="12"/>
      <c r="N149" s="12"/>
      <c r="O149" s="12"/>
      <c r="P149" s="12"/>
      <c r="Q149" s="12"/>
      <c r="R149" s="12"/>
      <c r="S149" s="12"/>
    </row>
    <row r="150" spans="2:19" ht="12.75">
      <c r="B150" s="12"/>
      <c r="C150" s="12"/>
      <c r="D150" s="12"/>
      <c r="E150" s="12"/>
      <c r="F150" s="12"/>
      <c r="G150" s="12"/>
      <c r="H150" s="12"/>
      <c r="I150" s="12"/>
      <c r="J150" s="12"/>
      <c r="K150" s="12"/>
      <c r="L150" s="12"/>
      <c r="M150" s="12"/>
      <c r="N150" s="12"/>
      <c r="O150" s="12"/>
      <c r="P150" s="12"/>
      <c r="Q150" s="12"/>
      <c r="R150" s="12"/>
      <c r="S150" s="12"/>
    </row>
    <row r="151" spans="2:19" ht="12.75">
      <c r="B151" s="12"/>
      <c r="C151" s="12"/>
      <c r="D151" s="12"/>
      <c r="E151" s="12"/>
      <c r="F151" s="12"/>
      <c r="G151" s="12"/>
      <c r="H151" s="12"/>
      <c r="I151" s="12"/>
      <c r="J151" s="12"/>
      <c r="K151" s="12"/>
      <c r="L151" s="12"/>
      <c r="M151" s="12"/>
      <c r="N151" s="12"/>
      <c r="O151" s="12"/>
      <c r="P151" s="12"/>
      <c r="Q151" s="12"/>
      <c r="R151" s="12"/>
      <c r="S151" s="12"/>
    </row>
    <row r="152" spans="2:19" ht="12.75">
      <c r="B152" s="12"/>
      <c r="C152" s="12"/>
      <c r="D152" s="12"/>
      <c r="E152" s="12"/>
      <c r="F152" s="12"/>
      <c r="G152" s="12"/>
      <c r="H152" s="12"/>
      <c r="I152" s="12"/>
      <c r="J152" s="12"/>
      <c r="K152" s="12"/>
      <c r="L152" s="12"/>
      <c r="M152" s="12"/>
      <c r="N152" s="12"/>
      <c r="O152" s="12"/>
      <c r="P152" s="12"/>
      <c r="Q152" s="12"/>
      <c r="R152" s="12"/>
      <c r="S152" s="12"/>
    </row>
    <row r="153" spans="2:19" ht="12.75">
      <c r="B153" s="12"/>
      <c r="C153" s="12"/>
      <c r="D153" s="12"/>
      <c r="E153" s="12"/>
      <c r="F153" s="12"/>
      <c r="G153" s="12"/>
      <c r="H153" s="12"/>
      <c r="I153" s="12"/>
      <c r="J153" s="12"/>
      <c r="K153" s="12"/>
      <c r="L153" s="12"/>
      <c r="M153" s="12"/>
      <c r="N153" s="12"/>
      <c r="O153" s="12"/>
      <c r="P153" s="12"/>
      <c r="Q153" s="12"/>
      <c r="R153" s="12"/>
      <c r="S153" s="12"/>
    </row>
    <row r="154" spans="2:19" ht="12.75">
      <c r="B154" s="12"/>
      <c r="C154" s="12"/>
      <c r="D154" s="12"/>
      <c r="E154" s="12"/>
      <c r="F154" s="12"/>
      <c r="G154" s="12"/>
      <c r="H154" s="12"/>
      <c r="I154" s="12"/>
      <c r="J154" s="12"/>
      <c r="K154" s="12"/>
      <c r="L154" s="12"/>
      <c r="M154" s="12"/>
      <c r="N154" s="12"/>
      <c r="O154" s="12"/>
      <c r="P154" s="12"/>
      <c r="Q154" s="12"/>
      <c r="R154" s="12"/>
      <c r="S154" s="12"/>
    </row>
    <row r="155" spans="2:19" ht="12.75">
      <c r="B155" s="12"/>
      <c r="C155" s="12"/>
      <c r="D155" s="12"/>
      <c r="E155" s="12"/>
      <c r="F155" s="12"/>
      <c r="G155" s="12"/>
      <c r="H155" s="12"/>
      <c r="I155" s="12"/>
      <c r="J155" s="12"/>
      <c r="K155" s="12"/>
      <c r="L155" s="12"/>
      <c r="M155" s="12"/>
      <c r="N155" s="12"/>
      <c r="O155" s="12"/>
      <c r="P155" s="12"/>
      <c r="Q155" s="12"/>
      <c r="R155" s="12"/>
      <c r="S155" s="12"/>
    </row>
    <row r="156" spans="2:19" ht="12.75">
      <c r="B156" s="12"/>
      <c r="C156" s="12"/>
      <c r="D156" s="12"/>
      <c r="E156" s="12"/>
      <c r="F156" s="12"/>
      <c r="G156" s="12"/>
      <c r="H156" s="12"/>
      <c r="I156" s="12"/>
      <c r="J156" s="12"/>
      <c r="K156" s="12"/>
      <c r="L156" s="12"/>
      <c r="M156" s="12"/>
      <c r="N156" s="12"/>
      <c r="O156" s="12"/>
      <c r="P156" s="12"/>
      <c r="Q156" s="12"/>
      <c r="R156" s="12"/>
      <c r="S156" s="12"/>
    </row>
    <row r="157" spans="2:19" ht="12.75">
      <c r="B157" s="12"/>
      <c r="C157" s="12"/>
      <c r="D157" s="12"/>
      <c r="E157" s="12"/>
      <c r="F157" s="12"/>
      <c r="G157" s="12"/>
      <c r="H157" s="12"/>
      <c r="I157" s="12"/>
      <c r="J157" s="12"/>
      <c r="K157" s="12"/>
      <c r="L157" s="12"/>
      <c r="M157" s="12"/>
      <c r="N157" s="12"/>
      <c r="O157" s="12"/>
      <c r="P157" s="12"/>
      <c r="Q157" s="12"/>
      <c r="R157" s="12"/>
      <c r="S157" s="12"/>
    </row>
    <row r="158" spans="2:19" ht="12.75">
      <c r="B158" s="12"/>
      <c r="C158" s="12"/>
      <c r="D158" s="12"/>
      <c r="E158" s="12"/>
      <c r="F158" s="12"/>
      <c r="G158" s="12"/>
      <c r="H158" s="12"/>
      <c r="I158" s="12"/>
      <c r="J158" s="12"/>
      <c r="K158" s="12"/>
      <c r="L158" s="12"/>
      <c r="M158" s="12"/>
      <c r="N158" s="12"/>
      <c r="O158" s="12"/>
      <c r="P158" s="12"/>
      <c r="Q158" s="12"/>
      <c r="R158" s="12"/>
      <c r="S158" s="12"/>
    </row>
    <row r="159" spans="2:19" ht="12.75">
      <c r="B159" s="12"/>
      <c r="C159" s="12"/>
      <c r="D159" s="12"/>
      <c r="E159" s="12"/>
      <c r="F159" s="12"/>
      <c r="G159" s="12"/>
      <c r="H159" s="12"/>
      <c r="I159" s="12"/>
      <c r="J159" s="12"/>
      <c r="K159" s="12"/>
      <c r="L159" s="12"/>
      <c r="M159" s="12"/>
      <c r="N159" s="12"/>
      <c r="O159" s="12"/>
      <c r="P159" s="12"/>
      <c r="Q159" s="12"/>
      <c r="R159" s="12"/>
      <c r="S159" s="12"/>
    </row>
    <row r="160" spans="2:19" ht="12.75">
      <c r="B160" s="12"/>
      <c r="C160" s="12"/>
      <c r="D160" s="12"/>
      <c r="E160" s="12"/>
      <c r="F160" s="12"/>
      <c r="G160" s="12"/>
      <c r="H160" s="12"/>
      <c r="I160" s="12"/>
      <c r="J160" s="12"/>
      <c r="K160" s="12"/>
      <c r="L160" s="12"/>
      <c r="M160" s="12"/>
      <c r="N160" s="12"/>
      <c r="O160" s="12"/>
      <c r="P160" s="12"/>
      <c r="Q160" s="12"/>
      <c r="R160" s="12"/>
      <c r="S160" s="12"/>
    </row>
    <row r="161" spans="2:19" ht="12.75">
      <c r="B161" s="12"/>
      <c r="C161" s="12"/>
      <c r="D161" s="12"/>
      <c r="E161" s="12"/>
      <c r="F161" s="12"/>
      <c r="G161" s="12"/>
      <c r="H161" s="12"/>
      <c r="I161" s="12"/>
      <c r="J161" s="12"/>
      <c r="K161" s="12"/>
      <c r="L161" s="12"/>
      <c r="M161" s="12"/>
      <c r="N161" s="12"/>
      <c r="O161" s="12"/>
      <c r="P161" s="12"/>
      <c r="Q161" s="12"/>
      <c r="R161" s="12"/>
      <c r="S161" s="12"/>
    </row>
    <row r="162" spans="2:19" ht="12.75">
      <c r="B162" s="12"/>
      <c r="C162" s="12"/>
      <c r="D162" s="12"/>
      <c r="E162" s="12"/>
      <c r="F162" s="12"/>
      <c r="G162" s="12"/>
      <c r="H162" s="12"/>
      <c r="I162" s="12"/>
      <c r="J162" s="12"/>
      <c r="K162" s="12"/>
      <c r="L162" s="12"/>
      <c r="M162" s="12"/>
      <c r="N162" s="12"/>
      <c r="O162" s="12"/>
      <c r="P162" s="12"/>
      <c r="Q162" s="12"/>
      <c r="R162" s="12"/>
      <c r="S162" s="12"/>
    </row>
    <row r="163" spans="2:19" ht="12.75">
      <c r="B163" s="12"/>
      <c r="C163" s="12"/>
      <c r="D163" s="12"/>
      <c r="E163" s="12"/>
      <c r="F163" s="12"/>
      <c r="G163" s="12"/>
      <c r="H163" s="12"/>
      <c r="I163" s="12"/>
      <c r="J163" s="12"/>
      <c r="K163" s="12"/>
      <c r="L163" s="12"/>
      <c r="M163" s="12"/>
      <c r="N163" s="12"/>
      <c r="O163" s="12"/>
      <c r="P163" s="12"/>
      <c r="Q163" s="12"/>
      <c r="R163" s="12"/>
      <c r="S163" s="12"/>
    </row>
    <row r="164" spans="2:19" ht="12.75">
      <c r="B164" s="12"/>
      <c r="C164" s="12"/>
      <c r="D164" s="12"/>
      <c r="E164" s="12"/>
      <c r="F164" s="12"/>
      <c r="G164" s="12"/>
      <c r="H164" s="12"/>
      <c r="I164" s="12"/>
      <c r="J164" s="12"/>
      <c r="K164" s="12"/>
      <c r="L164" s="12"/>
      <c r="M164" s="12"/>
      <c r="N164" s="12"/>
      <c r="O164" s="12"/>
      <c r="P164" s="12"/>
      <c r="Q164" s="12"/>
      <c r="R164" s="12"/>
      <c r="S164" s="12"/>
    </row>
    <row r="165" spans="2:19" ht="12.75">
      <c r="B165" s="12"/>
      <c r="C165" s="12"/>
      <c r="D165" s="12"/>
      <c r="E165" s="12"/>
      <c r="F165" s="12"/>
      <c r="G165" s="12"/>
      <c r="H165" s="12"/>
      <c r="I165" s="12"/>
      <c r="J165" s="12"/>
      <c r="K165" s="12"/>
      <c r="L165" s="12"/>
      <c r="M165" s="12"/>
      <c r="N165" s="12"/>
      <c r="O165" s="12"/>
      <c r="P165" s="12"/>
      <c r="Q165" s="12"/>
      <c r="R165" s="12"/>
      <c r="S165" s="12"/>
    </row>
    <row r="166" spans="2:19" ht="12.75">
      <c r="B166" s="12"/>
      <c r="C166" s="12"/>
      <c r="D166" s="12"/>
      <c r="E166" s="12"/>
      <c r="F166" s="12"/>
      <c r="G166" s="12"/>
      <c r="H166" s="12"/>
      <c r="I166" s="12"/>
      <c r="J166" s="12"/>
      <c r="K166" s="12"/>
      <c r="L166" s="12"/>
      <c r="M166" s="12"/>
      <c r="N166" s="12"/>
      <c r="O166" s="12"/>
      <c r="P166" s="12"/>
      <c r="Q166" s="12"/>
      <c r="R166" s="12"/>
      <c r="S166" s="12"/>
    </row>
    <row r="167" spans="2:19" ht="12.75">
      <c r="B167" s="12"/>
      <c r="C167" s="12"/>
      <c r="D167" s="12"/>
      <c r="E167" s="12"/>
      <c r="F167" s="12"/>
      <c r="G167" s="12"/>
      <c r="H167" s="12"/>
      <c r="I167" s="12"/>
      <c r="J167" s="12"/>
      <c r="K167" s="12"/>
      <c r="L167" s="12"/>
      <c r="M167" s="12"/>
      <c r="N167" s="12"/>
      <c r="O167" s="12"/>
      <c r="P167" s="12"/>
      <c r="Q167" s="12"/>
      <c r="R167" s="12"/>
      <c r="S167" s="12"/>
    </row>
    <row r="168" spans="2:19" ht="12.75">
      <c r="B168" s="12"/>
      <c r="C168" s="12"/>
      <c r="D168" s="12"/>
      <c r="E168" s="12"/>
      <c r="F168" s="12"/>
      <c r="G168" s="12"/>
      <c r="H168" s="12"/>
      <c r="I168" s="12"/>
      <c r="J168" s="12"/>
      <c r="K168" s="12"/>
      <c r="L168" s="12"/>
      <c r="M168" s="12"/>
      <c r="N168" s="12"/>
      <c r="O168" s="12"/>
      <c r="P168" s="12"/>
      <c r="Q168" s="12"/>
      <c r="R168" s="12"/>
      <c r="S168" s="12"/>
    </row>
    <row r="169" spans="2:19" ht="12.75">
      <c r="B169" s="12"/>
      <c r="C169" s="12"/>
      <c r="D169" s="12"/>
      <c r="E169" s="12"/>
      <c r="F169" s="12"/>
      <c r="G169" s="12"/>
      <c r="H169" s="12"/>
      <c r="I169" s="12"/>
      <c r="J169" s="12"/>
      <c r="K169" s="12"/>
      <c r="L169" s="12"/>
      <c r="M169" s="12"/>
      <c r="N169" s="12"/>
      <c r="O169" s="12"/>
      <c r="P169" s="12"/>
      <c r="Q169" s="12"/>
      <c r="R169" s="12"/>
      <c r="S169" s="12"/>
    </row>
    <row r="170" spans="2:19" ht="12.75">
      <c r="B170" s="12"/>
      <c r="C170" s="12"/>
      <c r="D170" s="12"/>
      <c r="E170" s="12"/>
      <c r="F170" s="12"/>
      <c r="G170" s="12"/>
      <c r="H170" s="12"/>
      <c r="I170" s="12"/>
      <c r="J170" s="12"/>
      <c r="K170" s="12"/>
      <c r="L170" s="12"/>
      <c r="M170" s="12"/>
      <c r="N170" s="12"/>
      <c r="O170" s="12"/>
      <c r="P170" s="12"/>
      <c r="Q170" s="12"/>
      <c r="R170" s="12"/>
      <c r="S170" s="12"/>
    </row>
    <row r="171" spans="2:19" ht="12.75">
      <c r="B171" s="12"/>
      <c r="C171" s="12"/>
      <c r="D171" s="12"/>
      <c r="E171" s="12"/>
      <c r="F171" s="12"/>
      <c r="G171" s="12"/>
      <c r="H171" s="12"/>
      <c r="I171" s="12"/>
      <c r="J171" s="12"/>
      <c r="K171" s="12"/>
      <c r="L171" s="12"/>
      <c r="M171" s="12"/>
      <c r="N171" s="12"/>
      <c r="O171" s="12"/>
      <c r="P171" s="12"/>
      <c r="Q171" s="12"/>
      <c r="R171" s="12"/>
      <c r="S171" s="12"/>
    </row>
    <row r="172" spans="2:19" ht="12.75">
      <c r="B172" s="12"/>
      <c r="C172" s="12"/>
      <c r="D172" s="12"/>
      <c r="E172" s="12"/>
      <c r="F172" s="12"/>
      <c r="G172" s="12"/>
      <c r="H172" s="12"/>
      <c r="I172" s="12"/>
      <c r="J172" s="12"/>
      <c r="K172" s="12"/>
      <c r="L172" s="12"/>
      <c r="M172" s="12"/>
      <c r="N172" s="12"/>
      <c r="O172" s="12"/>
      <c r="P172" s="12"/>
      <c r="Q172" s="12"/>
      <c r="R172" s="12"/>
      <c r="S172" s="12"/>
    </row>
    <row r="173" spans="2:19" ht="12.75">
      <c r="B173" s="12"/>
      <c r="C173" s="12"/>
      <c r="D173" s="12"/>
      <c r="E173" s="12"/>
      <c r="F173" s="12"/>
      <c r="G173" s="12"/>
      <c r="H173" s="12"/>
      <c r="I173" s="12"/>
      <c r="J173" s="12"/>
      <c r="K173" s="12"/>
      <c r="L173" s="12"/>
      <c r="M173" s="12"/>
      <c r="N173" s="12"/>
      <c r="O173" s="12"/>
      <c r="P173" s="12"/>
      <c r="Q173" s="12"/>
      <c r="R173" s="12"/>
      <c r="S173" s="12"/>
    </row>
    <row r="174" spans="2:19" ht="12.75">
      <c r="B174" s="12"/>
      <c r="C174" s="12"/>
      <c r="D174" s="12"/>
      <c r="E174" s="12"/>
      <c r="F174" s="12"/>
      <c r="G174" s="12"/>
      <c r="H174" s="12"/>
      <c r="I174" s="12"/>
      <c r="J174" s="12"/>
      <c r="K174" s="12"/>
      <c r="L174" s="12"/>
      <c r="M174" s="12"/>
      <c r="N174" s="12"/>
      <c r="O174" s="12"/>
      <c r="P174" s="12"/>
      <c r="Q174" s="12"/>
      <c r="R174" s="12"/>
      <c r="S174" s="12"/>
    </row>
    <row r="175" spans="2:19" ht="12.75">
      <c r="B175" s="12"/>
      <c r="C175" s="12"/>
      <c r="D175" s="12"/>
      <c r="E175" s="12"/>
      <c r="F175" s="12"/>
      <c r="G175" s="12"/>
      <c r="H175" s="12"/>
      <c r="I175" s="12"/>
      <c r="J175" s="12"/>
      <c r="K175" s="12"/>
      <c r="L175" s="12"/>
      <c r="M175" s="12"/>
      <c r="N175" s="12"/>
      <c r="O175" s="12"/>
      <c r="P175" s="12"/>
      <c r="Q175" s="12"/>
      <c r="R175" s="12"/>
      <c r="S175" s="12"/>
    </row>
    <row r="176" spans="2:19" ht="12.75">
      <c r="B176" s="12"/>
      <c r="C176" s="12"/>
      <c r="D176" s="12"/>
      <c r="E176" s="12"/>
      <c r="F176" s="12"/>
      <c r="G176" s="12"/>
      <c r="H176" s="12"/>
      <c r="I176" s="12"/>
      <c r="J176" s="12"/>
      <c r="K176" s="12"/>
      <c r="L176" s="12"/>
      <c r="M176" s="12"/>
      <c r="N176" s="12"/>
      <c r="O176" s="12"/>
      <c r="P176" s="12"/>
      <c r="Q176" s="12"/>
      <c r="R176" s="12"/>
      <c r="S176" s="12"/>
    </row>
    <row r="177" spans="2:19" ht="12.75">
      <c r="B177" s="12"/>
      <c r="C177" s="12"/>
      <c r="D177" s="12"/>
      <c r="E177" s="12"/>
      <c r="F177" s="12"/>
      <c r="G177" s="12"/>
      <c r="H177" s="12"/>
      <c r="I177" s="12"/>
      <c r="J177" s="12"/>
      <c r="K177" s="12"/>
      <c r="L177" s="12"/>
      <c r="M177" s="12"/>
      <c r="N177" s="12"/>
      <c r="O177" s="12"/>
      <c r="P177" s="12"/>
      <c r="Q177" s="12"/>
      <c r="R177" s="12"/>
      <c r="S177" s="12"/>
    </row>
    <row r="178" spans="2:19" ht="12.75">
      <c r="B178" s="12"/>
      <c r="C178" s="12"/>
      <c r="D178" s="12"/>
      <c r="E178" s="12"/>
      <c r="F178" s="12"/>
      <c r="G178" s="12"/>
      <c r="H178" s="12"/>
      <c r="I178" s="12"/>
      <c r="J178" s="12"/>
      <c r="K178" s="12"/>
      <c r="L178" s="12"/>
      <c r="M178" s="12"/>
      <c r="N178" s="12"/>
      <c r="O178" s="12"/>
      <c r="P178" s="12"/>
      <c r="Q178" s="12"/>
      <c r="R178" s="12"/>
      <c r="S178" s="12"/>
    </row>
    <row r="179" spans="2:19" ht="12.75">
      <c r="B179" s="12"/>
      <c r="C179" s="12"/>
      <c r="D179" s="12"/>
      <c r="E179" s="12"/>
      <c r="F179" s="12"/>
      <c r="G179" s="12"/>
      <c r="H179" s="12"/>
      <c r="I179" s="12"/>
      <c r="J179" s="12"/>
      <c r="K179" s="12"/>
      <c r="L179" s="12"/>
      <c r="M179" s="12"/>
      <c r="N179" s="12"/>
      <c r="O179" s="12"/>
      <c r="P179" s="12"/>
      <c r="Q179" s="12"/>
      <c r="R179" s="12"/>
      <c r="S179" s="12"/>
    </row>
    <row r="180" spans="2:19" ht="12.75">
      <c r="B180" s="12"/>
      <c r="C180" s="12"/>
      <c r="D180" s="12"/>
      <c r="E180" s="12"/>
      <c r="F180" s="12"/>
      <c r="G180" s="12"/>
      <c r="H180" s="12"/>
      <c r="I180" s="12"/>
      <c r="J180" s="12"/>
      <c r="K180" s="12"/>
      <c r="L180" s="12"/>
      <c r="M180" s="12"/>
      <c r="N180" s="12"/>
      <c r="O180" s="12"/>
      <c r="P180" s="12"/>
      <c r="Q180" s="12"/>
      <c r="R180" s="12"/>
      <c r="S180" s="12"/>
    </row>
    <row r="181" spans="2:19" ht="12.75">
      <c r="B181" s="12"/>
      <c r="C181" s="12"/>
      <c r="D181" s="12"/>
      <c r="E181" s="12"/>
      <c r="F181" s="12"/>
      <c r="G181" s="12"/>
      <c r="H181" s="12"/>
      <c r="I181" s="12"/>
      <c r="J181" s="12"/>
      <c r="K181" s="12"/>
      <c r="L181" s="12"/>
      <c r="M181" s="12"/>
      <c r="N181" s="12"/>
      <c r="O181" s="12"/>
      <c r="P181" s="12"/>
      <c r="Q181" s="12"/>
      <c r="R181" s="12"/>
      <c r="S181" s="12"/>
    </row>
    <row r="182" spans="2:19" ht="12.75">
      <c r="B182" s="12"/>
      <c r="C182" s="12"/>
      <c r="D182" s="12"/>
      <c r="E182" s="12"/>
      <c r="F182" s="12"/>
      <c r="G182" s="12"/>
      <c r="H182" s="12"/>
      <c r="I182" s="12"/>
      <c r="J182" s="12"/>
      <c r="K182" s="12"/>
      <c r="L182" s="12"/>
      <c r="M182" s="12"/>
      <c r="N182" s="12"/>
      <c r="O182" s="12"/>
      <c r="P182" s="12"/>
      <c r="Q182" s="12"/>
      <c r="R182" s="12"/>
      <c r="S182" s="12"/>
    </row>
    <row r="183" spans="2:19" ht="12.75">
      <c r="B183" s="12"/>
      <c r="C183" s="12"/>
      <c r="D183" s="12"/>
      <c r="E183" s="12"/>
      <c r="F183" s="12"/>
      <c r="G183" s="12"/>
      <c r="H183" s="12"/>
      <c r="I183" s="12"/>
      <c r="J183" s="12"/>
      <c r="K183" s="12"/>
      <c r="L183" s="12"/>
      <c r="M183" s="12"/>
      <c r="N183" s="12"/>
      <c r="O183" s="12"/>
      <c r="P183" s="12"/>
      <c r="Q183" s="12"/>
      <c r="R183" s="12"/>
      <c r="S183" s="12"/>
    </row>
    <row r="184" spans="2:19" ht="12.75">
      <c r="B184" s="12"/>
      <c r="C184" s="12"/>
      <c r="D184" s="12"/>
      <c r="E184" s="12"/>
      <c r="F184" s="12"/>
      <c r="G184" s="12"/>
      <c r="H184" s="12"/>
      <c r="I184" s="12"/>
      <c r="J184" s="12"/>
      <c r="K184" s="12"/>
      <c r="L184" s="12"/>
      <c r="M184" s="12"/>
      <c r="N184" s="12"/>
      <c r="O184" s="12"/>
      <c r="P184" s="12"/>
      <c r="Q184" s="12"/>
      <c r="R184" s="12"/>
      <c r="S184" s="12"/>
    </row>
    <row r="185" spans="2:19" ht="12.75">
      <c r="B185" s="12"/>
      <c r="C185" s="12"/>
      <c r="D185" s="12"/>
      <c r="E185" s="12"/>
      <c r="F185" s="12"/>
      <c r="G185" s="12"/>
      <c r="H185" s="12"/>
      <c r="I185" s="12"/>
      <c r="J185" s="12"/>
      <c r="K185" s="12"/>
      <c r="L185" s="12"/>
      <c r="M185" s="12"/>
      <c r="N185" s="12"/>
      <c r="O185" s="12"/>
      <c r="P185" s="12"/>
      <c r="Q185" s="12"/>
      <c r="R185" s="12"/>
      <c r="S185" s="12"/>
    </row>
    <row r="186" spans="2:19" ht="12.75">
      <c r="B186" s="12"/>
      <c r="C186" s="12"/>
      <c r="D186" s="12"/>
      <c r="E186" s="12"/>
      <c r="F186" s="12"/>
      <c r="G186" s="12"/>
      <c r="H186" s="12"/>
      <c r="I186" s="12"/>
      <c r="J186" s="12"/>
      <c r="K186" s="12"/>
      <c r="L186" s="12"/>
      <c r="M186" s="12"/>
      <c r="N186" s="12"/>
      <c r="O186" s="12"/>
      <c r="P186" s="12"/>
      <c r="Q186" s="12"/>
      <c r="R186" s="12"/>
      <c r="S186" s="12"/>
    </row>
    <row r="187" spans="2:19" ht="12.75">
      <c r="B187" s="12"/>
      <c r="C187" s="12"/>
      <c r="D187" s="12"/>
      <c r="E187" s="12"/>
      <c r="F187" s="12"/>
      <c r="G187" s="12"/>
      <c r="H187" s="12"/>
      <c r="I187" s="12"/>
      <c r="J187" s="12"/>
      <c r="K187" s="12"/>
      <c r="L187" s="12"/>
      <c r="M187" s="12"/>
      <c r="N187" s="12"/>
      <c r="O187" s="12"/>
      <c r="P187" s="12"/>
      <c r="Q187" s="12"/>
      <c r="R187" s="12"/>
      <c r="S187" s="12"/>
    </row>
    <row r="188" spans="2:19" ht="12.75">
      <c r="B188" s="12"/>
      <c r="C188" s="12"/>
      <c r="D188" s="12"/>
      <c r="E188" s="12"/>
      <c r="F188" s="12"/>
      <c r="G188" s="12"/>
      <c r="H188" s="12"/>
      <c r="I188" s="12"/>
      <c r="J188" s="12"/>
      <c r="K188" s="12"/>
      <c r="L188" s="12"/>
      <c r="M188" s="12"/>
      <c r="N188" s="12"/>
      <c r="O188" s="12"/>
      <c r="P188" s="12"/>
      <c r="Q188" s="12"/>
      <c r="R188" s="12"/>
      <c r="S188" s="12"/>
    </row>
    <row r="189" spans="2:19" ht="12.75">
      <c r="B189" s="12"/>
      <c r="C189" s="12"/>
      <c r="D189" s="12"/>
      <c r="E189" s="12"/>
      <c r="F189" s="12"/>
      <c r="G189" s="12"/>
      <c r="H189" s="12"/>
      <c r="I189" s="12"/>
      <c r="J189" s="12"/>
      <c r="K189" s="12"/>
      <c r="L189" s="12"/>
      <c r="M189" s="12"/>
      <c r="N189" s="12"/>
      <c r="O189" s="12"/>
      <c r="P189" s="12"/>
      <c r="Q189" s="12"/>
      <c r="R189" s="12"/>
      <c r="S189" s="12"/>
    </row>
    <row r="190" spans="2:19" ht="12.75">
      <c r="B190" s="12"/>
      <c r="C190" s="12"/>
      <c r="D190" s="12"/>
      <c r="E190" s="12"/>
      <c r="F190" s="12"/>
      <c r="G190" s="12"/>
      <c r="H190" s="12"/>
      <c r="I190" s="12"/>
      <c r="J190" s="12"/>
      <c r="K190" s="12"/>
      <c r="L190" s="12"/>
      <c r="M190" s="12"/>
      <c r="N190" s="12"/>
      <c r="O190" s="12"/>
      <c r="P190" s="12"/>
      <c r="Q190" s="12"/>
      <c r="R190" s="12"/>
      <c r="S190" s="12"/>
    </row>
    <row r="191" spans="2:19" ht="12.75">
      <c r="B191" s="12"/>
      <c r="C191" s="12"/>
      <c r="D191" s="12"/>
      <c r="E191" s="12"/>
      <c r="F191" s="12"/>
      <c r="G191" s="12"/>
      <c r="H191" s="12"/>
      <c r="I191" s="12"/>
      <c r="J191" s="12"/>
      <c r="K191" s="12"/>
      <c r="L191" s="12"/>
      <c r="M191" s="12"/>
      <c r="N191" s="12"/>
      <c r="O191" s="12"/>
      <c r="P191" s="12"/>
      <c r="Q191" s="12"/>
      <c r="R191" s="12"/>
      <c r="S191" s="12"/>
    </row>
    <row r="192" spans="2:19" ht="12.75">
      <c r="B192" s="12"/>
      <c r="C192" s="12"/>
      <c r="D192" s="12"/>
      <c r="E192" s="12"/>
      <c r="F192" s="12"/>
      <c r="G192" s="12"/>
      <c r="H192" s="12"/>
      <c r="I192" s="12"/>
      <c r="J192" s="12"/>
      <c r="K192" s="12"/>
      <c r="L192" s="12"/>
      <c r="M192" s="12"/>
      <c r="N192" s="12"/>
      <c r="O192" s="12"/>
      <c r="P192" s="12"/>
      <c r="Q192" s="12"/>
      <c r="R192" s="12"/>
      <c r="S192" s="12"/>
    </row>
    <row r="193" spans="2:19" ht="12.75">
      <c r="B193" s="12"/>
      <c r="C193" s="12"/>
      <c r="D193" s="12"/>
      <c r="E193" s="12"/>
      <c r="F193" s="12"/>
      <c r="G193" s="12"/>
      <c r="H193" s="12"/>
      <c r="I193" s="12"/>
      <c r="J193" s="12"/>
      <c r="K193" s="12"/>
      <c r="L193" s="12"/>
      <c r="M193" s="12"/>
      <c r="N193" s="12"/>
      <c r="O193" s="12"/>
      <c r="P193" s="12"/>
      <c r="Q193" s="12"/>
      <c r="R193" s="12"/>
      <c r="S193" s="12"/>
    </row>
    <row r="194" spans="2:19" ht="12.75">
      <c r="B194" s="12"/>
      <c r="C194" s="12"/>
      <c r="D194" s="12"/>
      <c r="E194" s="12"/>
      <c r="F194" s="12"/>
      <c r="G194" s="12"/>
      <c r="H194" s="12"/>
      <c r="I194" s="12"/>
      <c r="J194" s="12"/>
      <c r="K194" s="12"/>
      <c r="L194" s="12"/>
      <c r="M194" s="12"/>
      <c r="N194" s="12"/>
      <c r="O194" s="12"/>
      <c r="P194" s="12"/>
      <c r="Q194" s="12"/>
      <c r="R194" s="12"/>
      <c r="S194" s="12"/>
    </row>
    <row r="195" spans="2:19" ht="12.75">
      <c r="B195" s="12"/>
      <c r="C195" s="12"/>
      <c r="D195" s="12"/>
      <c r="E195" s="12"/>
      <c r="F195" s="12"/>
      <c r="G195" s="12"/>
      <c r="H195" s="12"/>
      <c r="I195" s="12"/>
      <c r="J195" s="12"/>
      <c r="K195" s="12"/>
      <c r="L195" s="12"/>
      <c r="M195" s="12"/>
      <c r="N195" s="12"/>
      <c r="O195" s="12"/>
      <c r="P195" s="12"/>
      <c r="Q195" s="12"/>
      <c r="R195" s="12"/>
      <c r="S195" s="12"/>
    </row>
    <row r="196" spans="2:19" ht="12.75">
      <c r="B196" s="12"/>
      <c r="C196" s="12"/>
      <c r="D196" s="12"/>
      <c r="E196" s="12"/>
      <c r="F196" s="12"/>
      <c r="G196" s="12"/>
      <c r="H196" s="12"/>
      <c r="I196" s="12"/>
      <c r="J196" s="12"/>
      <c r="K196" s="12"/>
      <c r="L196" s="12"/>
      <c r="M196" s="12"/>
      <c r="N196" s="12"/>
      <c r="O196" s="12"/>
      <c r="P196" s="12"/>
      <c r="Q196" s="12"/>
      <c r="R196" s="12"/>
      <c r="S196" s="12"/>
    </row>
    <row r="197" spans="2:19" ht="12.75">
      <c r="B197" s="12"/>
      <c r="C197" s="12"/>
      <c r="D197" s="12"/>
      <c r="E197" s="12"/>
      <c r="F197" s="12"/>
      <c r="G197" s="12"/>
      <c r="H197" s="12"/>
      <c r="I197" s="12"/>
      <c r="J197" s="12"/>
      <c r="K197" s="12"/>
      <c r="L197" s="12"/>
      <c r="M197" s="12"/>
      <c r="N197" s="12"/>
      <c r="O197" s="12"/>
      <c r="P197" s="12"/>
      <c r="Q197" s="12"/>
      <c r="R197" s="12"/>
      <c r="S197" s="12"/>
    </row>
    <row r="198" spans="2:19" ht="12.75">
      <c r="B198" s="12"/>
      <c r="C198" s="12"/>
      <c r="D198" s="12"/>
      <c r="E198" s="12"/>
      <c r="F198" s="12"/>
      <c r="G198" s="12"/>
      <c r="H198" s="12"/>
      <c r="I198" s="12"/>
      <c r="J198" s="12"/>
      <c r="K198" s="12"/>
      <c r="L198" s="12"/>
      <c r="M198" s="12"/>
      <c r="N198" s="12"/>
      <c r="O198" s="12"/>
      <c r="P198" s="12"/>
      <c r="Q198" s="12"/>
      <c r="R198" s="12"/>
      <c r="S198" s="12"/>
    </row>
    <row r="199" spans="2:19" ht="12.75">
      <c r="B199" s="12"/>
      <c r="C199" s="12"/>
      <c r="D199" s="12"/>
      <c r="E199" s="12"/>
      <c r="F199" s="12"/>
      <c r="G199" s="12"/>
      <c r="H199" s="12"/>
      <c r="I199" s="12"/>
      <c r="J199" s="12"/>
      <c r="K199" s="12"/>
      <c r="L199" s="12"/>
      <c r="M199" s="12"/>
      <c r="N199" s="12"/>
      <c r="O199" s="12"/>
      <c r="P199" s="12"/>
      <c r="Q199" s="12"/>
      <c r="R199" s="12"/>
      <c r="S199" s="12"/>
    </row>
    <row r="200" spans="2:19" ht="12.75">
      <c r="B200" s="12"/>
      <c r="C200" s="12"/>
      <c r="D200" s="12"/>
      <c r="E200" s="12"/>
      <c r="F200" s="12"/>
      <c r="G200" s="12"/>
      <c r="H200" s="12"/>
      <c r="I200" s="12"/>
      <c r="J200" s="12"/>
      <c r="K200" s="12"/>
      <c r="L200" s="12"/>
      <c r="M200" s="12"/>
      <c r="N200" s="12"/>
      <c r="O200" s="12"/>
      <c r="P200" s="12"/>
      <c r="Q200" s="12"/>
      <c r="R200" s="12"/>
      <c r="S200" s="12"/>
    </row>
    <row r="201" spans="2:19" ht="12.75">
      <c r="B201" s="12"/>
      <c r="C201" s="12"/>
      <c r="D201" s="12"/>
      <c r="E201" s="12"/>
      <c r="F201" s="12"/>
      <c r="G201" s="12"/>
      <c r="H201" s="12"/>
      <c r="I201" s="12"/>
      <c r="J201" s="12"/>
      <c r="K201" s="12"/>
      <c r="L201" s="12"/>
      <c r="M201" s="12"/>
      <c r="N201" s="12"/>
      <c r="O201" s="12"/>
      <c r="P201" s="12"/>
      <c r="Q201" s="12"/>
      <c r="R201" s="12"/>
      <c r="S201" s="12"/>
    </row>
    <row r="202" spans="2:19" ht="12.75">
      <c r="B202" s="12"/>
      <c r="C202" s="12"/>
      <c r="D202" s="12"/>
      <c r="E202" s="12"/>
      <c r="F202" s="12"/>
      <c r="G202" s="12"/>
      <c r="H202" s="12"/>
      <c r="I202" s="12"/>
      <c r="J202" s="12"/>
      <c r="K202" s="12"/>
      <c r="L202" s="12"/>
      <c r="M202" s="12"/>
      <c r="N202" s="12"/>
      <c r="O202" s="12"/>
      <c r="P202" s="12"/>
      <c r="Q202" s="12"/>
      <c r="R202" s="12"/>
      <c r="S202" s="12"/>
    </row>
    <row r="203" spans="2:19" ht="12.75">
      <c r="B203" s="12"/>
      <c r="C203" s="12"/>
      <c r="D203" s="12"/>
      <c r="E203" s="12"/>
      <c r="F203" s="12"/>
      <c r="G203" s="12"/>
      <c r="H203" s="12"/>
      <c r="I203" s="12"/>
      <c r="J203" s="12"/>
      <c r="K203" s="12"/>
      <c r="L203" s="12"/>
      <c r="M203" s="12"/>
      <c r="N203" s="12"/>
      <c r="O203" s="12"/>
      <c r="P203" s="12"/>
      <c r="Q203" s="12"/>
      <c r="R203" s="12"/>
      <c r="S203" s="12"/>
    </row>
    <row r="204" spans="2:19" ht="12.75">
      <c r="B204" s="12"/>
      <c r="C204" s="12"/>
      <c r="D204" s="12"/>
      <c r="E204" s="12"/>
      <c r="F204" s="12"/>
      <c r="G204" s="12"/>
      <c r="H204" s="12"/>
      <c r="I204" s="12"/>
      <c r="J204" s="12"/>
      <c r="K204" s="12"/>
      <c r="L204" s="12"/>
      <c r="M204" s="12"/>
      <c r="N204" s="12"/>
      <c r="O204" s="12"/>
      <c r="P204" s="12"/>
      <c r="Q204" s="12"/>
      <c r="R204" s="12"/>
      <c r="S204" s="12"/>
    </row>
    <row r="205" spans="2:19" ht="12.75">
      <c r="B205" s="12"/>
      <c r="C205" s="12"/>
      <c r="D205" s="12"/>
      <c r="E205" s="12"/>
      <c r="F205" s="12"/>
      <c r="G205" s="12"/>
      <c r="H205" s="12"/>
      <c r="I205" s="12"/>
      <c r="J205" s="12"/>
      <c r="K205" s="12"/>
      <c r="L205" s="12"/>
      <c r="M205" s="12"/>
      <c r="N205" s="12"/>
      <c r="O205" s="12"/>
      <c r="P205" s="12"/>
      <c r="Q205" s="12"/>
      <c r="R205" s="12"/>
      <c r="S205" s="12"/>
    </row>
    <row r="206" spans="2:19" ht="12.75">
      <c r="B206" s="12"/>
      <c r="C206" s="12"/>
      <c r="D206" s="12"/>
      <c r="E206" s="12"/>
      <c r="F206" s="12"/>
      <c r="G206" s="12"/>
      <c r="H206" s="12"/>
      <c r="I206" s="12"/>
      <c r="J206" s="12"/>
      <c r="K206" s="12"/>
      <c r="L206" s="12"/>
      <c r="M206" s="12"/>
      <c r="N206" s="12"/>
      <c r="O206" s="12"/>
      <c r="P206" s="12"/>
      <c r="Q206" s="12"/>
      <c r="R206" s="12"/>
      <c r="S206" s="12"/>
    </row>
    <row r="207" spans="2:19" ht="12.75">
      <c r="B207" s="12"/>
      <c r="C207" s="12"/>
      <c r="D207" s="12"/>
      <c r="E207" s="12"/>
      <c r="F207" s="12"/>
      <c r="G207" s="12"/>
      <c r="H207" s="12"/>
      <c r="I207" s="12"/>
      <c r="J207" s="12"/>
      <c r="K207" s="12"/>
      <c r="L207" s="12"/>
      <c r="M207" s="12"/>
      <c r="N207" s="12"/>
      <c r="O207" s="12"/>
      <c r="P207" s="12"/>
      <c r="Q207" s="12"/>
      <c r="R207" s="12"/>
      <c r="S207" s="12"/>
    </row>
    <row r="208" spans="2:19" ht="12.75">
      <c r="B208" s="12"/>
      <c r="C208" s="12"/>
      <c r="D208" s="12"/>
      <c r="E208" s="12"/>
      <c r="F208" s="12"/>
      <c r="G208" s="12"/>
      <c r="H208" s="12"/>
      <c r="I208" s="12"/>
      <c r="J208" s="12"/>
      <c r="K208" s="12"/>
      <c r="L208" s="12"/>
      <c r="M208" s="12"/>
      <c r="N208" s="12"/>
      <c r="O208" s="12"/>
      <c r="P208" s="12"/>
      <c r="Q208" s="12"/>
      <c r="R208" s="12"/>
      <c r="S208" s="12"/>
    </row>
    <row r="209" spans="2:19" ht="12.75">
      <c r="B209" s="12"/>
      <c r="C209" s="12"/>
      <c r="D209" s="12"/>
      <c r="E209" s="12"/>
      <c r="F209" s="12"/>
      <c r="G209" s="12"/>
      <c r="H209" s="12"/>
      <c r="I209" s="12"/>
      <c r="J209" s="12"/>
      <c r="K209" s="12"/>
      <c r="L209" s="12"/>
      <c r="M209" s="12"/>
      <c r="N209" s="12"/>
      <c r="O209" s="12"/>
      <c r="P209" s="12"/>
      <c r="Q209" s="12"/>
      <c r="R209" s="12"/>
      <c r="S209" s="12"/>
    </row>
    <row r="210" spans="2:19" ht="12.75">
      <c r="B210" s="12"/>
      <c r="C210" s="12"/>
      <c r="D210" s="12"/>
      <c r="E210" s="12"/>
      <c r="F210" s="12"/>
      <c r="G210" s="12"/>
      <c r="H210" s="12"/>
      <c r="I210" s="12"/>
      <c r="J210" s="12"/>
      <c r="K210" s="12"/>
      <c r="L210" s="12"/>
      <c r="M210" s="12"/>
      <c r="N210" s="12"/>
      <c r="O210" s="12"/>
      <c r="P210" s="12"/>
      <c r="Q210" s="12"/>
      <c r="R210" s="12"/>
      <c r="S210" s="12"/>
    </row>
    <row r="211" spans="2:19" ht="12.75">
      <c r="B211" s="12"/>
      <c r="C211" s="12"/>
      <c r="D211" s="12"/>
      <c r="E211" s="12"/>
      <c r="F211" s="12"/>
      <c r="G211" s="12"/>
      <c r="H211" s="12"/>
      <c r="I211" s="12"/>
      <c r="J211" s="12"/>
      <c r="K211" s="12"/>
      <c r="L211" s="12"/>
      <c r="M211" s="12"/>
      <c r="N211" s="12"/>
      <c r="O211" s="12"/>
      <c r="P211" s="12"/>
      <c r="Q211" s="12"/>
      <c r="R211" s="12"/>
      <c r="S211" s="12"/>
    </row>
    <row r="212" spans="2:19" ht="12.75">
      <c r="B212" s="12"/>
      <c r="C212" s="12"/>
      <c r="D212" s="12"/>
      <c r="E212" s="12"/>
      <c r="F212" s="12"/>
      <c r="G212" s="12"/>
      <c r="H212" s="12"/>
      <c r="I212" s="12"/>
      <c r="J212" s="12"/>
      <c r="K212" s="12"/>
      <c r="L212" s="12"/>
      <c r="M212" s="12"/>
      <c r="N212" s="12"/>
      <c r="O212" s="12"/>
      <c r="P212" s="12"/>
      <c r="Q212" s="12"/>
      <c r="R212" s="12"/>
      <c r="S212" s="12"/>
    </row>
    <row r="213" spans="2:19" ht="12.75">
      <c r="B213" s="12"/>
      <c r="C213" s="12"/>
      <c r="D213" s="12"/>
      <c r="E213" s="12"/>
      <c r="F213" s="12"/>
      <c r="G213" s="12"/>
      <c r="H213" s="12"/>
      <c r="I213" s="12"/>
      <c r="J213" s="12"/>
      <c r="K213" s="12"/>
      <c r="L213" s="12"/>
      <c r="M213" s="12"/>
      <c r="N213" s="12"/>
      <c r="O213" s="12"/>
      <c r="P213" s="12"/>
      <c r="Q213" s="12"/>
      <c r="R213" s="12"/>
      <c r="S213" s="12"/>
    </row>
    <row r="214" spans="2:19" ht="12.75">
      <c r="B214" s="12"/>
      <c r="C214" s="12"/>
      <c r="D214" s="12"/>
      <c r="E214" s="12"/>
      <c r="F214" s="12"/>
      <c r="G214" s="12"/>
      <c r="H214" s="12"/>
      <c r="I214" s="12"/>
      <c r="J214" s="12"/>
      <c r="K214" s="12"/>
      <c r="L214" s="12"/>
      <c r="M214" s="12"/>
      <c r="N214" s="12"/>
      <c r="O214" s="12"/>
      <c r="P214" s="12"/>
      <c r="Q214" s="12"/>
      <c r="R214" s="12"/>
      <c r="S214" s="12"/>
    </row>
    <row r="215" spans="2:19" ht="12.75">
      <c r="B215" s="12"/>
      <c r="C215" s="12"/>
      <c r="D215" s="12"/>
      <c r="E215" s="12"/>
      <c r="F215" s="12"/>
      <c r="G215" s="12"/>
      <c r="H215" s="12"/>
      <c r="I215" s="12"/>
      <c r="J215" s="12"/>
      <c r="K215" s="12"/>
      <c r="L215" s="12"/>
      <c r="M215" s="12"/>
      <c r="N215" s="12"/>
      <c r="O215" s="12"/>
      <c r="P215" s="12"/>
      <c r="Q215" s="12"/>
      <c r="R215" s="12"/>
      <c r="S215" s="12"/>
    </row>
    <row r="216" spans="2:19" ht="12.75">
      <c r="B216" s="12"/>
      <c r="C216" s="12"/>
      <c r="D216" s="12"/>
      <c r="E216" s="12"/>
      <c r="F216" s="12"/>
      <c r="G216" s="12"/>
      <c r="H216" s="12"/>
      <c r="I216" s="12"/>
      <c r="J216" s="12"/>
      <c r="K216" s="12"/>
      <c r="L216" s="12"/>
      <c r="M216" s="12"/>
      <c r="N216" s="12"/>
      <c r="O216" s="12"/>
      <c r="P216" s="12"/>
      <c r="Q216" s="12"/>
      <c r="R216" s="12"/>
      <c r="S216" s="12"/>
    </row>
    <row r="217" spans="2:19" ht="12.75">
      <c r="B217" s="12"/>
      <c r="C217" s="12"/>
      <c r="D217" s="12"/>
      <c r="E217" s="12"/>
      <c r="F217" s="12"/>
      <c r="G217" s="12"/>
      <c r="H217" s="12"/>
      <c r="I217" s="12"/>
      <c r="J217" s="12"/>
      <c r="K217" s="12"/>
      <c r="L217" s="12"/>
      <c r="M217" s="12"/>
      <c r="N217" s="12"/>
      <c r="O217" s="12"/>
      <c r="P217" s="12"/>
      <c r="Q217" s="12"/>
      <c r="R217" s="12"/>
      <c r="S217" s="12"/>
    </row>
    <row r="218" spans="2:19" ht="12.75">
      <c r="B218" s="12"/>
      <c r="C218" s="12"/>
      <c r="D218" s="12"/>
      <c r="E218" s="12"/>
      <c r="F218" s="12"/>
      <c r="G218" s="12"/>
      <c r="H218" s="12"/>
      <c r="I218" s="12"/>
      <c r="J218" s="12"/>
      <c r="K218" s="12"/>
      <c r="L218" s="12"/>
      <c r="M218" s="12"/>
      <c r="N218" s="12"/>
      <c r="O218" s="12"/>
      <c r="P218" s="12"/>
      <c r="Q218" s="12"/>
      <c r="R218" s="12"/>
      <c r="S218" s="12"/>
    </row>
    <row r="219" spans="2:19" ht="12.75">
      <c r="B219" s="12"/>
      <c r="C219" s="12"/>
      <c r="D219" s="12"/>
      <c r="E219" s="12"/>
      <c r="F219" s="12"/>
      <c r="G219" s="12"/>
      <c r="H219" s="12"/>
      <c r="I219" s="12"/>
      <c r="J219" s="12"/>
      <c r="K219" s="12"/>
      <c r="L219" s="12"/>
      <c r="M219" s="12"/>
      <c r="N219" s="12"/>
      <c r="O219" s="12"/>
      <c r="P219" s="12"/>
      <c r="Q219" s="12"/>
      <c r="R219" s="12"/>
      <c r="S219" s="12"/>
    </row>
    <row r="220" spans="2:19" ht="12.75">
      <c r="B220" s="12"/>
      <c r="C220" s="12"/>
      <c r="D220" s="12"/>
      <c r="E220" s="12"/>
      <c r="F220" s="12"/>
      <c r="G220" s="12"/>
      <c r="H220" s="12"/>
      <c r="I220" s="12"/>
      <c r="J220" s="12"/>
      <c r="K220" s="12"/>
      <c r="L220" s="12"/>
      <c r="M220" s="12"/>
      <c r="N220" s="12"/>
      <c r="O220" s="12"/>
      <c r="P220" s="12"/>
      <c r="Q220" s="12"/>
      <c r="R220" s="12"/>
      <c r="S220" s="12"/>
    </row>
    <row r="221" spans="2:19" ht="12.75">
      <c r="B221" s="12"/>
      <c r="C221" s="12"/>
      <c r="D221" s="12"/>
      <c r="E221" s="12"/>
      <c r="F221" s="12"/>
      <c r="G221" s="12"/>
      <c r="H221" s="12"/>
      <c r="I221" s="12"/>
      <c r="J221" s="12"/>
      <c r="K221" s="12"/>
      <c r="L221" s="12"/>
      <c r="M221" s="12"/>
      <c r="N221" s="12"/>
      <c r="O221" s="12"/>
      <c r="P221" s="12"/>
      <c r="Q221" s="12"/>
      <c r="R221" s="12"/>
      <c r="S221" s="12"/>
    </row>
    <row r="222" spans="2:19" ht="12.75">
      <c r="B222" s="12"/>
      <c r="C222" s="12"/>
      <c r="D222" s="12"/>
      <c r="E222" s="12"/>
      <c r="F222" s="12"/>
      <c r="G222" s="12"/>
      <c r="H222" s="12"/>
      <c r="I222" s="12"/>
      <c r="J222" s="12"/>
      <c r="K222" s="12"/>
      <c r="L222" s="12"/>
      <c r="M222" s="12"/>
      <c r="N222" s="12"/>
      <c r="O222" s="12"/>
      <c r="P222" s="12"/>
      <c r="Q222" s="12"/>
      <c r="R222" s="12"/>
      <c r="S222" s="12"/>
    </row>
    <row r="223" spans="2:19" ht="12.75">
      <c r="B223" s="12"/>
      <c r="C223" s="12"/>
      <c r="D223" s="12"/>
      <c r="E223" s="12"/>
      <c r="F223" s="12"/>
      <c r="G223" s="12"/>
      <c r="H223" s="12"/>
      <c r="I223" s="12"/>
      <c r="J223" s="12"/>
      <c r="K223" s="12"/>
      <c r="L223" s="12"/>
      <c r="M223" s="12"/>
      <c r="N223" s="12"/>
      <c r="O223" s="12"/>
      <c r="P223" s="12"/>
      <c r="Q223" s="12"/>
      <c r="R223" s="12"/>
      <c r="S223" s="12"/>
    </row>
    <row r="224" spans="2:19" ht="12.75">
      <c r="B224" s="12"/>
      <c r="C224" s="12"/>
      <c r="D224" s="12"/>
      <c r="E224" s="12"/>
      <c r="F224" s="12"/>
      <c r="G224" s="12"/>
      <c r="H224" s="12"/>
      <c r="I224" s="12"/>
      <c r="J224" s="12"/>
      <c r="K224" s="12"/>
      <c r="L224" s="12"/>
      <c r="M224" s="12"/>
      <c r="N224" s="12"/>
      <c r="O224" s="12"/>
      <c r="P224" s="12"/>
      <c r="Q224" s="12"/>
      <c r="R224" s="12"/>
      <c r="S224" s="12"/>
    </row>
    <row r="225" spans="2:19" ht="12.75">
      <c r="B225" s="12"/>
      <c r="C225" s="12"/>
      <c r="D225" s="12"/>
      <c r="E225" s="12"/>
      <c r="F225" s="12"/>
      <c r="G225" s="12"/>
      <c r="H225" s="12"/>
      <c r="I225" s="12"/>
      <c r="J225" s="12"/>
      <c r="K225" s="12"/>
      <c r="L225" s="12"/>
      <c r="M225" s="12"/>
      <c r="N225" s="12"/>
      <c r="O225" s="12"/>
      <c r="P225" s="12"/>
      <c r="Q225" s="12"/>
      <c r="R225" s="12"/>
      <c r="S225" s="12"/>
    </row>
    <row r="226" spans="2:19" ht="12.75">
      <c r="B226" s="12"/>
      <c r="C226" s="12"/>
      <c r="D226" s="12"/>
      <c r="E226" s="12"/>
      <c r="F226" s="12"/>
      <c r="G226" s="12"/>
      <c r="H226" s="12"/>
      <c r="I226" s="12"/>
      <c r="J226" s="12"/>
      <c r="K226" s="12"/>
      <c r="L226" s="12"/>
      <c r="M226" s="12"/>
      <c r="N226" s="12"/>
      <c r="O226" s="12"/>
      <c r="P226" s="12"/>
      <c r="Q226" s="12"/>
      <c r="R226" s="12"/>
      <c r="S226" s="12"/>
    </row>
    <row r="227" spans="2:19" ht="12.75">
      <c r="B227" s="12"/>
      <c r="C227" s="12"/>
      <c r="D227" s="12"/>
      <c r="E227" s="12"/>
      <c r="F227" s="12"/>
      <c r="G227" s="12"/>
      <c r="H227" s="12"/>
      <c r="I227" s="12"/>
      <c r="J227" s="12"/>
      <c r="K227" s="12"/>
      <c r="L227" s="12"/>
      <c r="M227" s="12"/>
      <c r="N227" s="12"/>
      <c r="O227" s="12"/>
      <c r="P227" s="12"/>
      <c r="Q227" s="12"/>
      <c r="R227" s="12"/>
      <c r="S227" s="12"/>
    </row>
    <row r="228" spans="2:19" ht="12.75">
      <c r="B228" s="12"/>
      <c r="C228" s="12"/>
      <c r="D228" s="12"/>
      <c r="E228" s="12"/>
      <c r="F228" s="12"/>
      <c r="G228" s="12"/>
      <c r="H228" s="12"/>
      <c r="I228" s="12"/>
      <c r="J228" s="12"/>
      <c r="K228" s="12"/>
      <c r="L228" s="12"/>
      <c r="M228" s="12"/>
      <c r="N228" s="12"/>
      <c r="O228" s="12"/>
      <c r="P228" s="12"/>
      <c r="Q228" s="12"/>
      <c r="R228" s="12"/>
      <c r="S228" s="12"/>
    </row>
    <row r="229" spans="2:19" ht="12.75">
      <c r="B229" s="12"/>
      <c r="C229" s="12"/>
      <c r="D229" s="12"/>
      <c r="E229" s="12"/>
      <c r="F229" s="12"/>
      <c r="G229" s="12"/>
      <c r="H229" s="12"/>
      <c r="I229" s="12"/>
      <c r="J229" s="12"/>
      <c r="K229" s="12"/>
      <c r="L229" s="12"/>
      <c r="M229" s="12"/>
      <c r="N229" s="12"/>
      <c r="O229" s="12"/>
      <c r="P229" s="12"/>
      <c r="Q229" s="12"/>
      <c r="R229" s="12"/>
      <c r="S229" s="12"/>
    </row>
    <row r="230" spans="2:19" ht="12.75">
      <c r="B230" s="12"/>
      <c r="C230" s="12"/>
      <c r="D230" s="12"/>
      <c r="E230" s="12"/>
      <c r="F230" s="12"/>
      <c r="G230" s="12"/>
      <c r="H230" s="12"/>
      <c r="I230" s="12"/>
      <c r="J230" s="12"/>
      <c r="K230" s="12"/>
      <c r="L230" s="12"/>
      <c r="M230" s="12"/>
      <c r="N230" s="12"/>
      <c r="O230" s="12"/>
      <c r="P230" s="12"/>
      <c r="Q230" s="12"/>
      <c r="R230" s="12"/>
      <c r="S230" s="12"/>
    </row>
    <row r="231" spans="17:19" ht="12.75">
      <c r="Q231" s="12"/>
      <c r="R231" s="12"/>
      <c r="S231" s="12"/>
    </row>
    <row r="232" spans="17:19" ht="12.75">
      <c r="Q232" s="12"/>
      <c r="R232" s="12"/>
      <c r="S232" s="12"/>
    </row>
    <row r="233" spans="17:19" ht="12.75">
      <c r="Q233" s="12"/>
      <c r="R233" s="12"/>
      <c r="S233" s="12"/>
    </row>
    <row r="234" spans="17:19" ht="12.75">
      <c r="Q234" s="12"/>
      <c r="R234" s="12"/>
      <c r="S234" s="12"/>
    </row>
    <row r="235" spans="17:19" ht="12.75">
      <c r="Q235" s="12"/>
      <c r="R235" s="12"/>
      <c r="S235" s="12"/>
    </row>
    <row r="236" spans="17:19" ht="12.75">
      <c r="Q236" s="12"/>
      <c r="R236" s="12"/>
      <c r="S236" s="12"/>
    </row>
    <row r="237" spans="17:19" ht="12.75">
      <c r="Q237" s="12"/>
      <c r="R237" s="12"/>
      <c r="S237" s="12"/>
    </row>
    <row r="238" spans="17:19" ht="12.75">
      <c r="Q238" s="12"/>
      <c r="R238" s="12"/>
      <c r="S238" s="12"/>
    </row>
    <row r="239" spans="17:19" ht="12.75">
      <c r="Q239" s="12"/>
      <c r="R239" s="12"/>
      <c r="S239" s="12"/>
    </row>
    <row r="240" spans="17:19" ht="12.75">
      <c r="Q240" s="12"/>
      <c r="R240" s="12"/>
      <c r="S240" s="12"/>
    </row>
    <row r="241" spans="17:19" ht="12.75">
      <c r="Q241" s="12"/>
      <c r="R241" s="12"/>
      <c r="S241" s="12"/>
    </row>
    <row r="242" spans="17:19" ht="12.75">
      <c r="Q242" s="12"/>
      <c r="R242" s="12"/>
      <c r="S242" s="12"/>
    </row>
  </sheetData>
  <mergeCells count="5">
    <mergeCell ref="Q7:S7"/>
    <mergeCell ref="A20:I24"/>
    <mergeCell ref="A5:I5"/>
    <mergeCell ref="F7:I7"/>
    <mergeCell ref="B7:E7"/>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A2:U228"/>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5" sqref="A5:Q21"/>
    </sheetView>
  </sheetViews>
  <sheetFormatPr defaultColWidth="11.421875" defaultRowHeight="12.75"/>
  <cols>
    <col min="1" max="1" width="7.7109375" style="1" customWidth="1"/>
    <col min="2" max="3" width="10.7109375" style="1" customWidth="1"/>
    <col min="4" max="10" width="6.7109375" style="1" customWidth="1"/>
    <col min="11" max="11" width="9.7109375" style="1" customWidth="1"/>
    <col min="12" max="14" width="7.7109375" style="1" customWidth="1"/>
    <col min="15" max="15" width="10.7109375" style="1" customWidth="1"/>
    <col min="16" max="17" width="8.7109375" style="1" customWidth="1"/>
    <col min="18" max="21" width="11.7109375" style="1" customWidth="1"/>
    <col min="22" max="16384" width="11.421875" style="1" customWidth="1"/>
  </cols>
  <sheetData>
    <row r="2" spans="1:21" ht="12.75">
      <c r="A2" s="2" t="s">
        <v>376</v>
      </c>
      <c r="B2" s="2"/>
      <c r="C2" s="2"/>
      <c r="D2" s="2"/>
      <c r="E2" s="2"/>
      <c r="F2" s="2"/>
      <c r="G2" s="2"/>
      <c r="H2" s="2"/>
      <c r="I2" s="2"/>
      <c r="J2" s="2"/>
      <c r="K2" s="2"/>
      <c r="L2" s="2"/>
      <c r="M2" s="2"/>
      <c r="N2" s="2"/>
      <c r="O2" s="2"/>
      <c r="P2" s="2"/>
      <c r="Q2" s="2"/>
      <c r="R2" s="2"/>
      <c r="S2" s="2"/>
      <c r="T2" s="2"/>
      <c r="U2" s="2"/>
    </row>
    <row r="3" spans="1:21" ht="12.75">
      <c r="A3" s="2"/>
      <c r="B3" s="2"/>
      <c r="C3" s="2"/>
      <c r="D3" s="2"/>
      <c r="E3" s="2"/>
      <c r="F3" s="2"/>
      <c r="G3" s="2"/>
      <c r="H3" s="2"/>
      <c r="I3" s="2"/>
      <c r="J3" s="2"/>
      <c r="K3" s="2"/>
      <c r="L3" s="2"/>
      <c r="M3" s="2"/>
      <c r="N3" s="2"/>
      <c r="O3" s="2"/>
      <c r="P3" s="2"/>
      <c r="Q3" s="2"/>
      <c r="R3" s="2"/>
      <c r="S3" s="2"/>
      <c r="T3" s="2"/>
      <c r="U3" s="2"/>
    </row>
    <row r="4" ht="13.5" thickBot="1"/>
    <row r="5" spans="1:21" ht="19.5" customHeight="1" thickTop="1">
      <c r="A5" s="628" t="s">
        <v>192</v>
      </c>
      <c r="B5" s="629"/>
      <c r="C5" s="629"/>
      <c r="D5" s="629"/>
      <c r="E5" s="629"/>
      <c r="F5" s="629"/>
      <c r="G5" s="629"/>
      <c r="H5" s="629"/>
      <c r="I5" s="629"/>
      <c r="J5" s="629"/>
      <c r="K5" s="629"/>
      <c r="L5" s="629"/>
      <c r="M5" s="629"/>
      <c r="N5" s="629"/>
      <c r="O5" s="629"/>
      <c r="P5" s="629"/>
      <c r="Q5" s="630"/>
      <c r="R5" s="30"/>
      <c r="S5" s="30"/>
      <c r="T5" s="30"/>
      <c r="U5" s="30"/>
    </row>
    <row r="6" spans="1:21" ht="19.5" customHeight="1">
      <c r="A6" s="29"/>
      <c r="B6" s="30"/>
      <c r="C6" s="30"/>
      <c r="D6" s="30"/>
      <c r="E6" s="30"/>
      <c r="F6" s="30"/>
      <c r="G6" s="30"/>
      <c r="H6" s="30"/>
      <c r="I6" s="30"/>
      <c r="J6" s="30"/>
      <c r="K6" s="30"/>
      <c r="L6" s="30"/>
      <c r="M6" s="30"/>
      <c r="N6" s="30"/>
      <c r="O6" s="30"/>
      <c r="P6" s="30"/>
      <c r="Q6" s="32"/>
      <c r="R6" s="30"/>
      <c r="S6" s="30"/>
      <c r="T6" s="30"/>
      <c r="U6" s="30"/>
    </row>
    <row r="7" spans="1:21" ht="19.5" customHeight="1">
      <c r="A7" s="3"/>
      <c r="B7" s="610" t="s">
        <v>360</v>
      </c>
      <c r="C7" s="610"/>
      <c r="D7" s="610"/>
      <c r="E7" s="610"/>
      <c r="F7" s="610"/>
      <c r="G7" s="610"/>
      <c r="H7" s="610"/>
      <c r="I7" s="48"/>
      <c r="J7" s="48"/>
      <c r="K7" s="48"/>
      <c r="L7" s="48"/>
      <c r="M7" s="48"/>
      <c r="N7" s="48"/>
      <c r="O7" s="610"/>
      <c r="P7" s="610"/>
      <c r="Q7" s="611"/>
      <c r="R7" s="52"/>
      <c r="S7" s="610" t="s">
        <v>168</v>
      </c>
      <c r="T7" s="610"/>
      <c r="U7" s="610"/>
    </row>
    <row r="8" spans="1:21" ht="69.75" customHeight="1">
      <c r="A8" s="18" t="s">
        <v>356</v>
      </c>
      <c r="B8" s="14" t="s">
        <v>463</v>
      </c>
      <c r="C8" s="269" t="s">
        <v>175</v>
      </c>
      <c r="D8" s="389" t="s">
        <v>170</v>
      </c>
      <c r="E8" s="385" t="s">
        <v>171</v>
      </c>
      <c r="F8" s="385" t="s">
        <v>172</v>
      </c>
      <c r="G8" s="385" t="s">
        <v>173</v>
      </c>
      <c r="H8" s="385" t="s">
        <v>174</v>
      </c>
      <c r="I8" s="390" t="s">
        <v>176</v>
      </c>
      <c r="J8" s="388" t="s">
        <v>178</v>
      </c>
      <c r="K8" s="38" t="s">
        <v>179</v>
      </c>
      <c r="L8" s="387" t="s">
        <v>180</v>
      </c>
      <c r="M8" s="387" t="s">
        <v>181</v>
      </c>
      <c r="N8" s="388" t="s">
        <v>182</v>
      </c>
      <c r="O8" s="38" t="s">
        <v>165</v>
      </c>
      <c r="P8" s="385" t="s">
        <v>166</v>
      </c>
      <c r="Q8" s="142" t="s">
        <v>167</v>
      </c>
      <c r="R8" s="52"/>
      <c r="S8" s="37" t="s">
        <v>165</v>
      </c>
      <c r="T8" s="385" t="s">
        <v>166</v>
      </c>
      <c r="U8" s="385" t="s">
        <v>167</v>
      </c>
    </row>
    <row r="9" spans="1:21" ht="19.5" customHeight="1">
      <c r="A9" s="96"/>
      <c r="B9" s="162"/>
      <c r="C9" s="386"/>
      <c r="D9" s="215"/>
      <c r="E9" s="162"/>
      <c r="F9" s="162"/>
      <c r="G9" s="162"/>
      <c r="H9" s="162"/>
      <c r="I9" s="391"/>
      <c r="J9" s="216"/>
      <c r="K9" s="162"/>
      <c r="L9" s="162"/>
      <c r="M9" s="162"/>
      <c r="N9" s="216"/>
      <c r="O9" s="162"/>
      <c r="P9" s="162"/>
      <c r="Q9" s="216"/>
      <c r="R9" s="52"/>
      <c r="S9" s="162"/>
      <c r="T9" s="162"/>
      <c r="U9" s="162"/>
    </row>
    <row r="10" spans="1:21" ht="19.5" customHeight="1">
      <c r="A10" s="9">
        <v>2005</v>
      </c>
      <c r="B10" s="23">
        <f aca="true" t="shared" si="0" ref="B10:B15">C10+K10+O10</f>
        <v>56.2507</v>
      </c>
      <c r="C10" s="68">
        <f aca="true" t="shared" si="1" ref="C10:C15">SUM(D10:I10)</f>
        <v>22.454</v>
      </c>
      <c r="D10" s="6">
        <v>11.952</v>
      </c>
      <c r="E10" s="17">
        <v>1.595</v>
      </c>
      <c r="F10" s="17">
        <v>1.381</v>
      </c>
      <c r="G10" s="17">
        <v>1.071</v>
      </c>
      <c r="H10" s="17">
        <f>0.986+2.73</f>
        <v>3.716</v>
      </c>
      <c r="I10" s="20">
        <f>1.17+1.569</f>
        <v>2.739</v>
      </c>
      <c r="J10" s="218">
        <f>1.611+1.33</f>
        <v>2.941</v>
      </c>
      <c r="K10" s="23">
        <v>20</v>
      </c>
      <c r="L10" s="217"/>
      <c r="M10" s="217"/>
      <c r="N10" s="218"/>
      <c r="O10" s="23">
        <v>13.7967</v>
      </c>
      <c r="P10" s="17">
        <v>12.657</v>
      </c>
      <c r="Q10" s="137">
        <v>1.146</v>
      </c>
      <c r="R10" s="55"/>
      <c r="S10" s="17">
        <v>6.064324000000001</v>
      </c>
      <c r="T10" s="17">
        <v>5.406604499999999</v>
      </c>
      <c r="U10" s="17">
        <v>0.6577194999999999</v>
      </c>
    </row>
    <row r="11" spans="1:21" ht="19.5" customHeight="1">
      <c r="A11" s="9">
        <f>A10+1</f>
        <v>2006</v>
      </c>
      <c r="B11" s="23">
        <f t="shared" si="0"/>
        <v>57.114599999999996</v>
      </c>
      <c r="C11" s="68">
        <f t="shared" si="1"/>
        <v>22.979</v>
      </c>
      <c r="D11" s="6">
        <v>12.122</v>
      </c>
      <c r="E11" s="17">
        <v>1.597</v>
      </c>
      <c r="F11" s="17">
        <v>1.39</v>
      </c>
      <c r="G11" s="17">
        <v>1.099</v>
      </c>
      <c r="H11" s="17">
        <f>4.066+0.288</f>
        <v>4.354</v>
      </c>
      <c r="I11" s="20">
        <f>1.975+0.442</f>
        <v>2.4170000000000003</v>
      </c>
      <c r="J11" s="218">
        <f>2.777+0.838</f>
        <v>3.615</v>
      </c>
      <c r="K11" s="23">
        <v>20</v>
      </c>
      <c r="L11" s="217"/>
      <c r="M11" s="217"/>
      <c r="N11" s="218"/>
      <c r="O11" s="23">
        <v>14.1356</v>
      </c>
      <c r="P11" s="17">
        <v>13.036</v>
      </c>
      <c r="Q11" s="137">
        <v>1.106</v>
      </c>
      <c r="R11" s="55"/>
      <c r="S11" s="17">
        <v>5.9995</v>
      </c>
      <c r="T11" s="17">
        <v>5.3925</v>
      </c>
      <c r="U11" s="17">
        <v>0.607</v>
      </c>
    </row>
    <row r="12" spans="1:21" ht="19.5" customHeight="1">
      <c r="A12" s="9">
        <f>A11+1</f>
        <v>2007</v>
      </c>
      <c r="B12" s="23">
        <f t="shared" si="0"/>
        <v>57.5825</v>
      </c>
      <c r="C12" s="68">
        <f t="shared" si="1"/>
        <v>23.347</v>
      </c>
      <c r="D12" s="6">
        <v>12.3</v>
      </c>
      <c r="E12" s="17">
        <v>1.585</v>
      </c>
      <c r="F12" s="17">
        <v>1.381</v>
      </c>
      <c r="G12" s="17">
        <v>1.181</v>
      </c>
      <c r="H12" s="17">
        <v>4.601</v>
      </c>
      <c r="I12" s="20">
        <f>2.299</f>
        <v>2.299</v>
      </c>
      <c r="J12" s="218">
        <f>3.671+0.286</f>
        <v>3.957</v>
      </c>
      <c r="K12" s="23">
        <v>20</v>
      </c>
      <c r="L12" s="217"/>
      <c r="M12" s="217"/>
      <c r="N12" s="218"/>
      <c r="O12" s="23">
        <v>14.2355</v>
      </c>
      <c r="P12" s="17">
        <v>13.225</v>
      </c>
      <c r="Q12" s="137">
        <v>1.016</v>
      </c>
      <c r="R12" s="55"/>
      <c r="S12" s="17">
        <v>5.95</v>
      </c>
      <c r="T12" s="17">
        <v>5.378</v>
      </c>
      <c r="U12" s="17">
        <v>0.572</v>
      </c>
    </row>
    <row r="13" spans="1:21" ht="19.5" customHeight="1">
      <c r="A13" s="9">
        <v>2008</v>
      </c>
      <c r="B13" s="23">
        <f t="shared" si="0"/>
        <v>58.786699999999996</v>
      </c>
      <c r="C13" s="68">
        <f t="shared" si="1"/>
        <v>23.595000000000002</v>
      </c>
      <c r="D13" s="6">
        <v>12.342</v>
      </c>
      <c r="E13" s="17">
        <v>1.595</v>
      </c>
      <c r="F13" s="17">
        <v>1.487</v>
      </c>
      <c r="G13" s="17">
        <v>1.163</v>
      </c>
      <c r="H13" s="17">
        <v>4.751</v>
      </c>
      <c r="I13" s="20">
        <v>2.257</v>
      </c>
      <c r="J13" s="218">
        <v>4.568</v>
      </c>
      <c r="K13" s="23">
        <v>20</v>
      </c>
      <c r="L13" s="217"/>
      <c r="M13" s="217"/>
      <c r="N13" s="218"/>
      <c r="O13" s="23">
        <v>15.1917</v>
      </c>
      <c r="P13" s="17">
        <v>14.177</v>
      </c>
      <c r="Q13" s="137">
        <v>1.02</v>
      </c>
      <c r="R13" s="55"/>
      <c r="S13" s="17">
        <v>6.145</v>
      </c>
      <c r="T13" s="17">
        <v>5.5545</v>
      </c>
      <c r="U13" s="17">
        <v>0.5905</v>
      </c>
    </row>
    <row r="14" spans="1:21" ht="19.5" customHeight="1">
      <c r="A14" s="9">
        <v>2009</v>
      </c>
      <c r="B14" s="23">
        <f t="shared" si="0"/>
        <v>59.255700000000004</v>
      </c>
      <c r="C14" s="68">
        <f t="shared" si="1"/>
        <v>24.064</v>
      </c>
      <c r="D14" s="6">
        <v>12.535</v>
      </c>
      <c r="E14" s="17">
        <v>1.629</v>
      </c>
      <c r="F14" s="17">
        <v>1.495</v>
      </c>
      <c r="G14" s="17">
        <v>1.257</v>
      </c>
      <c r="H14" s="17">
        <v>4.89</v>
      </c>
      <c r="I14" s="20">
        <v>2.258</v>
      </c>
      <c r="J14" s="218">
        <v>4.954</v>
      </c>
      <c r="K14" s="23">
        <v>20</v>
      </c>
      <c r="L14" s="217"/>
      <c r="M14" s="217"/>
      <c r="N14" s="218"/>
      <c r="O14" s="23">
        <f>O13</f>
        <v>15.1917</v>
      </c>
      <c r="P14" s="17"/>
      <c r="Q14" s="137"/>
      <c r="R14" s="55"/>
      <c r="S14" s="150"/>
      <c r="T14" s="150"/>
      <c r="U14" s="150"/>
    </row>
    <row r="15" spans="1:21" ht="19.5" customHeight="1" thickBot="1">
      <c r="A15" s="10">
        <v>2010</v>
      </c>
      <c r="B15" s="228">
        <f t="shared" si="0"/>
        <v>59.056700000000006</v>
      </c>
      <c r="C15" s="229">
        <f t="shared" si="1"/>
        <v>23.865000000000002</v>
      </c>
      <c r="D15" s="11">
        <v>12.354</v>
      </c>
      <c r="E15" s="185">
        <v>1.631</v>
      </c>
      <c r="F15" s="185">
        <v>1.51</v>
      </c>
      <c r="G15" s="185">
        <v>1.255</v>
      </c>
      <c r="H15" s="185">
        <v>4.911</v>
      </c>
      <c r="I15" s="21">
        <v>2.204</v>
      </c>
      <c r="J15" s="220">
        <v>5.31</v>
      </c>
      <c r="K15" s="230">
        <v>20</v>
      </c>
      <c r="L15" s="219"/>
      <c r="M15" s="219"/>
      <c r="N15" s="220"/>
      <c r="O15" s="230">
        <f>O14</f>
        <v>15.1917</v>
      </c>
      <c r="P15" s="185"/>
      <c r="Q15" s="193"/>
      <c r="R15" s="7"/>
      <c r="S15" s="7"/>
      <c r="T15" s="7"/>
      <c r="U15" s="7"/>
    </row>
    <row r="16" spans="2:21" ht="13.5" thickTop="1">
      <c r="B16" s="12"/>
      <c r="C16" s="12"/>
      <c r="D16" s="12"/>
      <c r="E16" s="12"/>
      <c r="F16" s="12"/>
      <c r="G16" s="12"/>
      <c r="H16" s="12"/>
      <c r="I16" s="12"/>
      <c r="J16" s="12"/>
      <c r="K16" s="12"/>
      <c r="L16" s="12"/>
      <c r="M16" s="12"/>
      <c r="N16" s="12"/>
      <c r="O16" s="12"/>
      <c r="P16" s="12"/>
      <c r="Q16" s="12"/>
      <c r="R16" s="12"/>
      <c r="S16" s="12"/>
      <c r="T16" s="12"/>
      <c r="U16" s="12"/>
    </row>
    <row r="17" spans="1:21" ht="12.75">
      <c r="A17" s="28" t="s">
        <v>317</v>
      </c>
      <c r="B17" s="12"/>
      <c r="C17" s="12"/>
      <c r="D17" s="12"/>
      <c r="E17" s="12"/>
      <c r="F17" s="12"/>
      <c r="G17" s="12"/>
      <c r="H17" s="12"/>
      <c r="I17" s="12"/>
      <c r="J17" s="12"/>
      <c r="K17" s="12"/>
      <c r="L17" s="12"/>
      <c r="M17" s="12"/>
      <c r="N17" s="12"/>
      <c r="O17" s="12"/>
      <c r="P17" s="12"/>
      <c r="Q17" s="12"/>
      <c r="R17" s="12"/>
      <c r="S17" s="12"/>
      <c r="T17" s="12"/>
      <c r="U17" s="12"/>
    </row>
    <row r="18" spans="1:21" ht="12.75">
      <c r="A18" s="615" t="s">
        <v>177</v>
      </c>
      <c r="B18" s="602"/>
      <c r="C18" s="602"/>
      <c r="D18" s="602"/>
      <c r="E18" s="602"/>
      <c r="F18" s="602"/>
      <c r="G18" s="602"/>
      <c r="H18" s="602"/>
      <c r="I18" s="602"/>
      <c r="J18" s="602"/>
      <c r="K18" s="602"/>
      <c r="L18" s="602"/>
      <c r="M18" s="602"/>
      <c r="N18" s="602"/>
      <c r="O18" s="602"/>
      <c r="P18" s="602"/>
      <c r="Q18" s="602"/>
      <c r="R18" s="12"/>
      <c r="S18" s="12"/>
      <c r="T18" s="12"/>
      <c r="U18" s="12"/>
    </row>
    <row r="19" spans="1:21" ht="12.75">
      <c r="A19" s="615"/>
      <c r="B19" s="602"/>
      <c r="C19" s="602"/>
      <c r="D19" s="602"/>
      <c r="E19" s="602"/>
      <c r="F19" s="602"/>
      <c r="G19" s="602"/>
      <c r="H19" s="602"/>
      <c r="I19" s="602"/>
      <c r="J19" s="602"/>
      <c r="K19" s="602"/>
      <c r="L19" s="602"/>
      <c r="M19" s="602"/>
      <c r="N19" s="602"/>
      <c r="O19" s="602"/>
      <c r="P19" s="602"/>
      <c r="Q19" s="602"/>
      <c r="R19" s="12"/>
      <c r="S19" s="12"/>
      <c r="T19" s="12"/>
      <c r="U19" s="12"/>
    </row>
    <row r="20" spans="1:21" ht="12.75">
      <c r="A20" s="615" t="s">
        <v>169</v>
      </c>
      <c r="B20" s="602"/>
      <c r="C20" s="602"/>
      <c r="D20" s="602"/>
      <c r="E20" s="602"/>
      <c r="F20" s="602"/>
      <c r="G20" s="602"/>
      <c r="H20" s="602"/>
      <c r="I20" s="602"/>
      <c r="J20" s="602"/>
      <c r="K20" s="602"/>
      <c r="L20" s="602"/>
      <c r="M20" s="602"/>
      <c r="N20" s="602"/>
      <c r="O20" s="602"/>
      <c r="P20" s="602"/>
      <c r="Q20" s="602"/>
      <c r="R20" s="12"/>
      <c r="S20" s="12"/>
      <c r="T20" s="12"/>
      <c r="U20" s="12"/>
    </row>
    <row r="21" spans="1:21" ht="12.75">
      <c r="A21" s="615"/>
      <c r="B21" s="602"/>
      <c r="C21" s="602"/>
      <c r="D21" s="602"/>
      <c r="E21" s="602"/>
      <c r="F21" s="602"/>
      <c r="G21" s="602"/>
      <c r="H21" s="602"/>
      <c r="I21" s="602"/>
      <c r="J21" s="602"/>
      <c r="K21" s="602"/>
      <c r="L21" s="602"/>
      <c r="M21" s="602"/>
      <c r="N21" s="602"/>
      <c r="O21" s="602"/>
      <c r="P21" s="602"/>
      <c r="Q21" s="602"/>
      <c r="R21" s="12"/>
      <c r="S21" s="12"/>
      <c r="T21" s="12"/>
      <c r="U21" s="12"/>
    </row>
    <row r="22" spans="1:21" ht="12.75">
      <c r="A22" s="73"/>
      <c r="B22" s="73"/>
      <c r="C22" s="73"/>
      <c r="D22" s="73"/>
      <c r="E22" s="73"/>
      <c r="F22" s="73"/>
      <c r="G22" s="73"/>
      <c r="H22" s="73"/>
      <c r="I22" s="73"/>
      <c r="J22" s="73"/>
      <c r="K22" s="73"/>
      <c r="L22" s="73"/>
      <c r="M22" s="73"/>
      <c r="N22" s="73"/>
      <c r="O22" s="73"/>
      <c r="P22" s="73"/>
      <c r="Q22" s="73"/>
      <c r="R22" s="12"/>
      <c r="S22" s="12"/>
      <c r="T22" s="12"/>
      <c r="U22" s="12"/>
    </row>
    <row r="23" spans="1:21" ht="13.5" thickBot="1">
      <c r="A23" s="99"/>
      <c r="B23" s="12"/>
      <c r="C23" s="12"/>
      <c r="D23" s="12"/>
      <c r="E23" s="12"/>
      <c r="F23" s="12"/>
      <c r="G23" s="12"/>
      <c r="H23" s="12"/>
      <c r="I23" s="12"/>
      <c r="J23" s="12"/>
      <c r="K23" s="12"/>
      <c r="L23" s="12"/>
      <c r="M23" s="12"/>
      <c r="N23" s="12"/>
      <c r="O23" s="12"/>
      <c r="P23" s="12"/>
      <c r="Q23" s="12"/>
      <c r="R23" s="12"/>
      <c r="S23" s="12"/>
      <c r="T23" s="12"/>
      <c r="U23" s="12"/>
    </row>
    <row r="24" spans="1:21" ht="14.25" thickBot="1" thickTop="1">
      <c r="A24" s="194">
        <v>2010</v>
      </c>
      <c r="B24" s="195">
        <f>'CN1'!$B$18</f>
        <v>0.021</v>
      </c>
      <c r="C24" s="195"/>
      <c r="D24" s="195">
        <f>'CN1'!$B$18</f>
        <v>0.021</v>
      </c>
      <c r="E24" s="195"/>
      <c r="F24" s="195"/>
      <c r="G24" s="195">
        <f>'CN1'!$B$18</f>
        <v>0.021</v>
      </c>
      <c r="H24" s="195">
        <f>'CN1'!$B$18</f>
        <v>0.021</v>
      </c>
      <c r="I24" s="195"/>
      <c r="J24" s="195"/>
      <c r="K24" s="195"/>
      <c r="L24" s="195"/>
      <c r="M24" s="195"/>
      <c r="N24" s="195"/>
      <c r="O24" s="195"/>
      <c r="P24" s="195"/>
      <c r="Q24" s="195"/>
      <c r="R24" s="12"/>
      <c r="S24" s="12"/>
      <c r="T24" s="12"/>
      <c r="U24" s="12"/>
    </row>
    <row r="25" spans="1:21" ht="13.5" thickTop="1">
      <c r="A25" s="28"/>
      <c r="B25" s="12"/>
      <c r="C25" s="12"/>
      <c r="D25" s="12"/>
      <c r="E25" s="12"/>
      <c r="F25" s="12"/>
      <c r="G25" s="12"/>
      <c r="H25" s="12"/>
      <c r="I25" s="12"/>
      <c r="J25" s="12"/>
      <c r="K25" s="12"/>
      <c r="L25" s="12"/>
      <c r="M25" s="12"/>
      <c r="N25" s="12"/>
      <c r="O25" s="12"/>
      <c r="P25" s="12"/>
      <c r="Q25" s="12"/>
      <c r="R25" s="12"/>
      <c r="S25" s="12"/>
      <c r="T25" s="12"/>
      <c r="U25" s="12"/>
    </row>
    <row r="26" spans="1:21" ht="12.75">
      <c r="A26" s="28"/>
      <c r="B26" s="12"/>
      <c r="C26" s="12"/>
      <c r="D26" s="12"/>
      <c r="E26" s="12"/>
      <c r="F26" s="12"/>
      <c r="G26" s="12"/>
      <c r="H26" s="12"/>
      <c r="I26" s="12"/>
      <c r="J26" s="12"/>
      <c r="K26" s="12"/>
      <c r="L26" s="12"/>
      <c r="M26" s="12"/>
      <c r="N26" s="12"/>
      <c r="O26" s="12"/>
      <c r="P26" s="12"/>
      <c r="Q26" s="12"/>
      <c r="R26" s="12"/>
      <c r="S26" s="12"/>
      <c r="T26" s="12"/>
      <c r="U26" s="12"/>
    </row>
    <row r="27" spans="1:21" ht="12.75">
      <c r="A27" s="28"/>
      <c r="B27" s="12"/>
      <c r="C27" s="12"/>
      <c r="D27" s="72"/>
      <c r="E27" s="72"/>
      <c r="F27" s="72"/>
      <c r="G27" s="72"/>
      <c r="H27" s="12"/>
      <c r="I27" s="12"/>
      <c r="J27" s="12"/>
      <c r="K27" s="12"/>
      <c r="L27" s="12"/>
      <c r="M27" s="12"/>
      <c r="N27" s="12"/>
      <c r="O27" s="12"/>
      <c r="P27" s="12"/>
      <c r="Q27" s="12"/>
      <c r="R27" s="12"/>
      <c r="S27" s="12"/>
      <c r="T27" s="12"/>
      <c r="U27" s="12"/>
    </row>
    <row r="28" spans="2:21" ht="12.75">
      <c r="B28" s="12"/>
      <c r="C28" s="12"/>
      <c r="D28" s="12"/>
      <c r="E28" s="12"/>
      <c r="F28" s="12"/>
      <c r="G28" s="12"/>
      <c r="H28" s="12"/>
      <c r="I28" s="12"/>
      <c r="J28" s="12"/>
      <c r="K28" s="12"/>
      <c r="L28" s="12"/>
      <c r="M28" s="12"/>
      <c r="N28" s="12"/>
      <c r="O28" s="12"/>
      <c r="P28" s="12"/>
      <c r="Q28" s="12"/>
      <c r="R28" s="12"/>
      <c r="S28" s="12"/>
      <c r="T28" s="12"/>
      <c r="U28" s="12"/>
    </row>
    <row r="29" spans="2:21" ht="12.75">
      <c r="B29" s="12"/>
      <c r="C29" s="12"/>
      <c r="D29" s="12"/>
      <c r="E29" s="12"/>
      <c r="F29" s="12"/>
      <c r="G29" s="12"/>
      <c r="H29" s="12"/>
      <c r="I29" s="12"/>
      <c r="J29" s="12"/>
      <c r="K29" s="12"/>
      <c r="L29" s="12"/>
      <c r="M29" s="12"/>
      <c r="N29" s="12"/>
      <c r="O29" s="12"/>
      <c r="P29" s="12"/>
      <c r="Q29" s="12"/>
      <c r="R29" s="12"/>
      <c r="S29" s="12"/>
      <c r="T29" s="12"/>
      <c r="U29" s="12"/>
    </row>
    <row r="30" spans="2:21" ht="12.75">
      <c r="B30" s="12"/>
      <c r="C30" s="12"/>
      <c r="D30" s="12"/>
      <c r="E30" s="12"/>
      <c r="F30" s="12"/>
      <c r="G30" s="12"/>
      <c r="H30" s="12"/>
      <c r="I30" s="12"/>
      <c r="J30" s="12"/>
      <c r="K30" s="12"/>
      <c r="L30" s="12"/>
      <c r="M30" s="12"/>
      <c r="N30" s="12"/>
      <c r="O30" s="12"/>
      <c r="P30" s="12"/>
      <c r="Q30" s="12"/>
      <c r="R30" s="12"/>
      <c r="S30" s="12"/>
      <c r="T30" s="12"/>
      <c r="U30" s="12"/>
    </row>
    <row r="31" spans="2:21" ht="12.75">
      <c r="B31" s="12"/>
      <c r="C31" s="12"/>
      <c r="D31" s="12"/>
      <c r="E31" s="12"/>
      <c r="F31" s="12"/>
      <c r="G31" s="12"/>
      <c r="H31" s="12"/>
      <c r="I31" s="12"/>
      <c r="J31" s="12"/>
      <c r="K31" s="12"/>
      <c r="L31" s="12"/>
      <c r="M31" s="12"/>
      <c r="N31" s="12"/>
      <c r="O31" s="12"/>
      <c r="P31" s="12"/>
      <c r="Q31" s="12"/>
      <c r="R31" s="12"/>
      <c r="S31" s="12"/>
      <c r="T31" s="12"/>
      <c r="U31" s="12"/>
    </row>
    <row r="32" spans="2:21" ht="12.75">
      <c r="B32" s="12"/>
      <c r="C32" s="12"/>
      <c r="D32" s="12"/>
      <c r="E32" s="12"/>
      <c r="F32" s="12"/>
      <c r="G32" s="12"/>
      <c r="H32" s="12"/>
      <c r="I32" s="12"/>
      <c r="J32" s="12"/>
      <c r="K32" s="12"/>
      <c r="L32" s="12"/>
      <c r="M32" s="12"/>
      <c r="N32" s="12"/>
      <c r="O32" s="12"/>
      <c r="P32" s="12"/>
      <c r="Q32" s="12"/>
      <c r="R32" s="12"/>
      <c r="S32" s="12"/>
      <c r="T32" s="12"/>
      <c r="U32" s="12"/>
    </row>
    <row r="33" spans="2:21" ht="12.75">
      <c r="B33" s="12"/>
      <c r="C33" s="12"/>
      <c r="D33" s="12"/>
      <c r="E33" s="12"/>
      <c r="F33" s="12"/>
      <c r="G33" s="12"/>
      <c r="H33" s="12"/>
      <c r="I33" s="12"/>
      <c r="J33" s="12"/>
      <c r="K33" s="12"/>
      <c r="L33" s="12"/>
      <c r="M33" s="12"/>
      <c r="N33" s="12"/>
      <c r="O33" s="12"/>
      <c r="P33" s="12"/>
      <c r="Q33" s="12"/>
      <c r="R33" s="12"/>
      <c r="S33" s="12"/>
      <c r="T33" s="12"/>
      <c r="U33" s="12"/>
    </row>
    <row r="34" spans="2:21" ht="12.75">
      <c r="B34" s="12"/>
      <c r="C34" s="12"/>
      <c r="D34" s="12"/>
      <c r="E34" s="12"/>
      <c r="F34" s="12"/>
      <c r="G34" s="12"/>
      <c r="H34" s="12"/>
      <c r="I34" s="12"/>
      <c r="J34" s="12"/>
      <c r="K34" s="12"/>
      <c r="L34" s="12"/>
      <c r="M34" s="12"/>
      <c r="N34" s="12"/>
      <c r="O34" s="12"/>
      <c r="P34" s="12"/>
      <c r="Q34" s="12"/>
      <c r="R34" s="12"/>
      <c r="S34" s="12"/>
      <c r="T34" s="12"/>
      <c r="U34" s="12"/>
    </row>
    <row r="35" spans="2:21" ht="12.75">
      <c r="B35" s="12"/>
      <c r="C35" s="12"/>
      <c r="D35" s="12"/>
      <c r="E35" s="12"/>
      <c r="F35" s="12"/>
      <c r="G35" s="12"/>
      <c r="H35" s="12"/>
      <c r="I35" s="12"/>
      <c r="J35" s="12"/>
      <c r="K35" s="12"/>
      <c r="L35" s="12"/>
      <c r="M35" s="12"/>
      <c r="N35" s="12"/>
      <c r="O35" s="12"/>
      <c r="P35" s="12"/>
      <c r="Q35" s="12"/>
      <c r="R35" s="12"/>
      <c r="S35" s="12"/>
      <c r="T35" s="12"/>
      <c r="U35" s="12"/>
    </row>
    <row r="36" spans="2:21" ht="12.75">
      <c r="B36" s="12"/>
      <c r="C36" s="12"/>
      <c r="D36" s="12"/>
      <c r="E36" s="12"/>
      <c r="F36" s="12"/>
      <c r="G36" s="12"/>
      <c r="H36" s="12"/>
      <c r="I36" s="12"/>
      <c r="J36" s="12"/>
      <c r="K36" s="12"/>
      <c r="L36" s="12"/>
      <c r="M36" s="12"/>
      <c r="N36" s="12"/>
      <c r="O36" s="12"/>
      <c r="P36" s="12"/>
      <c r="Q36" s="12"/>
      <c r="R36" s="12"/>
      <c r="S36" s="12"/>
      <c r="T36" s="12"/>
      <c r="U36" s="12"/>
    </row>
    <row r="37" spans="2:21" ht="12.75">
      <c r="B37" s="12"/>
      <c r="C37" s="12"/>
      <c r="D37" s="12"/>
      <c r="E37" s="12"/>
      <c r="F37" s="12"/>
      <c r="G37" s="12"/>
      <c r="H37" s="12"/>
      <c r="I37" s="12"/>
      <c r="J37" s="12"/>
      <c r="K37" s="12"/>
      <c r="L37" s="12"/>
      <c r="M37" s="12"/>
      <c r="N37" s="12"/>
      <c r="O37" s="12"/>
      <c r="P37" s="12"/>
      <c r="Q37" s="12"/>
      <c r="R37" s="12"/>
      <c r="S37" s="12"/>
      <c r="T37" s="12"/>
      <c r="U37" s="12"/>
    </row>
    <row r="38" spans="2:21" ht="12.75">
      <c r="B38" s="12"/>
      <c r="C38" s="12"/>
      <c r="D38" s="12"/>
      <c r="E38" s="12"/>
      <c r="F38" s="12"/>
      <c r="G38" s="12"/>
      <c r="H38" s="12"/>
      <c r="I38" s="12"/>
      <c r="J38" s="12"/>
      <c r="K38" s="12"/>
      <c r="L38" s="12"/>
      <c r="M38" s="12"/>
      <c r="N38" s="12"/>
      <c r="O38" s="12"/>
      <c r="P38" s="12"/>
      <c r="Q38" s="12"/>
      <c r="R38" s="12"/>
      <c r="S38" s="12"/>
      <c r="T38" s="12"/>
      <c r="U38" s="12"/>
    </row>
    <row r="39" spans="2:21" ht="12.75">
      <c r="B39" s="12"/>
      <c r="C39" s="12"/>
      <c r="D39" s="12"/>
      <c r="E39" s="12"/>
      <c r="F39" s="12"/>
      <c r="G39" s="12"/>
      <c r="H39" s="12"/>
      <c r="I39" s="12"/>
      <c r="J39" s="12"/>
      <c r="K39" s="12"/>
      <c r="L39" s="12"/>
      <c r="M39" s="12"/>
      <c r="N39" s="12"/>
      <c r="O39" s="12"/>
      <c r="P39" s="12"/>
      <c r="Q39" s="12"/>
      <c r="R39" s="12"/>
      <c r="S39" s="12"/>
      <c r="T39" s="12"/>
      <c r="U39" s="12"/>
    </row>
    <row r="40" spans="2:21" ht="12.75">
      <c r="B40" s="12"/>
      <c r="C40" s="12"/>
      <c r="D40" s="12"/>
      <c r="E40" s="12"/>
      <c r="F40" s="12"/>
      <c r="G40" s="12"/>
      <c r="H40" s="12"/>
      <c r="I40" s="12"/>
      <c r="J40" s="12"/>
      <c r="K40" s="12"/>
      <c r="L40" s="12"/>
      <c r="M40" s="12"/>
      <c r="N40" s="12"/>
      <c r="O40" s="12"/>
      <c r="P40" s="12"/>
      <c r="Q40" s="12"/>
      <c r="R40" s="12"/>
      <c r="S40" s="12"/>
      <c r="T40" s="12"/>
      <c r="U40" s="12"/>
    </row>
    <row r="41" spans="2:21" ht="12.75">
      <c r="B41" s="12"/>
      <c r="C41" s="12"/>
      <c r="D41" s="12"/>
      <c r="E41" s="12"/>
      <c r="F41" s="12"/>
      <c r="G41" s="12"/>
      <c r="H41" s="12"/>
      <c r="I41" s="12"/>
      <c r="J41" s="12"/>
      <c r="K41" s="12"/>
      <c r="L41" s="12"/>
      <c r="M41" s="12"/>
      <c r="N41" s="12"/>
      <c r="O41" s="12"/>
      <c r="P41" s="12"/>
      <c r="Q41" s="12"/>
      <c r="R41" s="12"/>
      <c r="S41" s="12"/>
      <c r="T41" s="12"/>
      <c r="U41" s="12"/>
    </row>
    <row r="42" spans="2:21" ht="12.75">
      <c r="B42" s="12"/>
      <c r="C42" s="12"/>
      <c r="D42" s="12"/>
      <c r="E42" s="12"/>
      <c r="F42" s="12"/>
      <c r="G42" s="12"/>
      <c r="H42" s="12"/>
      <c r="I42" s="12"/>
      <c r="J42" s="12"/>
      <c r="K42" s="12"/>
      <c r="L42" s="12"/>
      <c r="M42" s="12"/>
      <c r="N42" s="12"/>
      <c r="O42" s="12"/>
      <c r="P42" s="12"/>
      <c r="Q42" s="12"/>
      <c r="R42" s="12"/>
      <c r="S42" s="12"/>
      <c r="T42" s="12"/>
      <c r="U42" s="12"/>
    </row>
    <row r="43" spans="2:21" ht="12.75">
      <c r="B43" s="12"/>
      <c r="C43" s="12"/>
      <c r="D43" s="12"/>
      <c r="E43" s="12"/>
      <c r="F43" s="12"/>
      <c r="G43" s="12"/>
      <c r="H43" s="12"/>
      <c r="I43" s="12"/>
      <c r="J43" s="12"/>
      <c r="K43" s="12"/>
      <c r="L43" s="12"/>
      <c r="M43" s="12"/>
      <c r="N43" s="12"/>
      <c r="O43" s="12"/>
      <c r="P43" s="12"/>
      <c r="Q43" s="12"/>
      <c r="R43" s="12"/>
      <c r="S43" s="12"/>
      <c r="T43" s="12"/>
      <c r="U43" s="12"/>
    </row>
    <row r="44" spans="2:21" ht="12.75">
      <c r="B44" s="12"/>
      <c r="C44" s="12"/>
      <c r="D44" s="12"/>
      <c r="E44" s="12"/>
      <c r="F44" s="12"/>
      <c r="G44" s="12"/>
      <c r="H44" s="12"/>
      <c r="I44" s="12"/>
      <c r="J44" s="12"/>
      <c r="K44" s="12"/>
      <c r="L44" s="12"/>
      <c r="M44" s="12"/>
      <c r="N44" s="12"/>
      <c r="O44" s="12"/>
      <c r="P44" s="12"/>
      <c r="Q44" s="12"/>
      <c r="R44" s="12"/>
      <c r="S44" s="12"/>
      <c r="T44" s="12"/>
      <c r="U44" s="12"/>
    </row>
    <row r="45" spans="2:21" ht="12.75">
      <c r="B45" s="12"/>
      <c r="C45" s="12"/>
      <c r="D45" s="12"/>
      <c r="E45" s="12"/>
      <c r="F45" s="12"/>
      <c r="G45" s="12"/>
      <c r="H45" s="12"/>
      <c r="I45" s="12"/>
      <c r="J45" s="12"/>
      <c r="K45" s="12"/>
      <c r="L45" s="12"/>
      <c r="M45" s="12"/>
      <c r="N45" s="12"/>
      <c r="O45" s="12"/>
      <c r="P45" s="12"/>
      <c r="Q45" s="12"/>
      <c r="R45" s="12"/>
      <c r="S45" s="12"/>
      <c r="T45" s="12"/>
      <c r="U45" s="12"/>
    </row>
    <row r="46" spans="2:21" ht="12.75">
      <c r="B46" s="12"/>
      <c r="C46" s="12"/>
      <c r="D46" s="12"/>
      <c r="E46" s="12"/>
      <c r="F46" s="12"/>
      <c r="G46" s="12"/>
      <c r="H46" s="12"/>
      <c r="I46" s="12"/>
      <c r="J46" s="12"/>
      <c r="K46" s="12"/>
      <c r="L46" s="12"/>
      <c r="M46" s="12"/>
      <c r="N46" s="12"/>
      <c r="O46" s="12"/>
      <c r="P46" s="12"/>
      <c r="Q46" s="12"/>
      <c r="R46" s="12"/>
      <c r="S46" s="12"/>
      <c r="T46" s="12"/>
      <c r="U46" s="12"/>
    </row>
    <row r="47" spans="2:21" ht="12.75">
      <c r="B47" s="12"/>
      <c r="C47" s="12"/>
      <c r="D47" s="12"/>
      <c r="E47" s="12"/>
      <c r="F47" s="12"/>
      <c r="G47" s="12"/>
      <c r="H47" s="12"/>
      <c r="I47" s="12"/>
      <c r="J47" s="12"/>
      <c r="K47" s="12"/>
      <c r="L47" s="12"/>
      <c r="M47" s="12"/>
      <c r="N47" s="12"/>
      <c r="O47" s="12"/>
      <c r="P47" s="12"/>
      <c r="Q47" s="12"/>
      <c r="R47" s="12"/>
      <c r="S47" s="12"/>
      <c r="T47" s="12"/>
      <c r="U47" s="12"/>
    </row>
    <row r="48" spans="2:21" ht="12.75">
      <c r="B48" s="12"/>
      <c r="C48" s="12"/>
      <c r="D48" s="12"/>
      <c r="E48" s="12"/>
      <c r="F48" s="12"/>
      <c r="G48" s="12"/>
      <c r="H48" s="12"/>
      <c r="I48" s="12"/>
      <c r="J48" s="12"/>
      <c r="K48" s="12"/>
      <c r="L48" s="12"/>
      <c r="M48" s="12"/>
      <c r="N48" s="12"/>
      <c r="O48" s="12"/>
      <c r="P48" s="12"/>
      <c r="Q48" s="12"/>
      <c r="R48" s="12"/>
      <c r="S48" s="12"/>
      <c r="T48" s="12"/>
      <c r="U48" s="12"/>
    </row>
    <row r="49" spans="2:21" ht="12.75">
      <c r="B49" s="12"/>
      <c r="C49" s="12"/>
      <c r="D49" s="12"/>
      <c r="E49" s="12"/>
      <c r="F49" s="12"/>
      <c r="G49" s="12"/>
      <c r="H49" s="12"/>
      <c r="I49" s="12"/>
      <c r="J49" s="12"/>
      <c r="K49" s="12"/>
      <c r="L49" s="12"/>
      <c r="M49" s="12"/>
      <c r="N49" s="12"/>
      <c r="O49" s="12"/>
      <c r="P49" s="12"/>
      <c r="Q49" s="12"/>
      <c r="R49" s="12"/>
      <c r="S49" s="12"/>
      <c r="T49" s="12"/>
      <c r="U49" s="12"/>
    </row>
    <row r="50" spans="2:21" ht="12.75">
      <c r="B50" s="12"/>
      <c r="C50" s="12"/>
      <c r="D50" s="12"/>
      <c r="E50" s="12"/>
      <c r="F50" s="12"/>
      <c r="G50" s="12"/>
      <c r="H50" s="12"/>
      <c r="I50" s="12"/>
      <c r="J50" s="12"/>
      <c r="K50" s="12"/>
      <c r="L50" s="12"/>
      <c r="M50" s="12"/>
      <c r="N50" s="12"/>
      <c r="O50" s="12"/>
      <c r="P50" s="12"/>
      <c r="Q50" s="12"/>
      <c r="R50" s="12"/>
      <c r="S50" s="12"/>
      <c r="T50" s="12"/>
      <c r="U50" s="12"/>
    </row>
    <row r="51" spans="2:21" ht="12.75">
      <c r="B51" s="12"/>
      <c r="C51" s="12"/>
      <c r="D51" s="12"/>
      <c r="E51" s="12"/>
      <c r="F51" s="12"/>
      <c r="G51" s="12"/>
      <c r="H51" s="12"/>
      <c r="I51" s="12"/>
      <c r="J51" s="12"/>
      <c r="K51" s="12"/>
      <c r="L51" s="12"/>
      <c r="M51" s="12"/>
      <c r="N51" s="12"/>
      <c r="O51" s="12"/>
      <c r="P51" s="12"/>
      <c r="Q51" s="12"/>
      <c r="R51" s="12"/>
      <c r="S51" s="12"/>
      <c r="T51" s="12"/>
      <c r="U51" s="12"/>
    </row>
    <row r="52" spans="2:21" ht="12.75">
      <c r="B52" s="12"/>
      <c r="C52" s="12"/>
      <c r="D52" s="12"/>
      <c r="E52" s="12"/>
      <c r="F52" s="12"/>
      <c r="G52" s="12"/>
      <c r="H52" s="12"/>
      <c r="I52" s="12"/>
      <c r="J52" s="12"/>
      <c r="K52" s="12"/>
      <c r="L52" s="12"/>
      <c r="M52" s="12"/>
      <c r="N52" s="12"/>
      <c r="O52" s="12"/>
      <c r="P52" s="12"/>
      <c r="Q52" s="12"/>
      <c r="R52" s="12"/>
      <c r="S52" s="12"/>
      <c r="T52" s="12"/>
      <c r="U52" s="12"/>
    </row>
    <row r="53" spans="2:21" ht="12.75">
      <c r="B53" s="12"/>
      <c r="C53" s="12"/>
      <c r="D53" s="12"/>
      <c r="E53" s="12"/>
      <c r="F53" s="12"/>
      <c r="G53" s="12"/>
      <c r="H53" s="12"/>
      <c r="I53" s="12"/>
      <c r="J53" s="12"/>
      <c r="K53" s="12"/>
      <c r="L53" s="12"/>
      <c r="M53" s="12"/>
      <c r="N53" s="12"/>
      <c r="O53" s="12"/>
      <c r="P53" s="12"/>
      <c r="Q53" s="12"/>
      <c r="R53" s="12"/>
      <c r="S53" s="12"/>
      <c r="T53" s="12"/>
      <c r="U53" s="12"/>
    </row>
    <row r="54" spans="2:21" ht="12.75">
      <c r="B54" s="12"/>
      <c r="C54" s="12"/>
      <c r="D54" s="12"/>
      <c r="E54" s="12"/>
      <c r="F54" s="12"/>
      <c r="G54" s="12"/>
      <c r="H54" s="12"/>
      <c r="I54" s="12"/>
      <c r="J54" s="12"/>
      <c r="K54" s="12"/>
      <c r="L54" s="12"/>
      <c r="M54" s="12"/>
      <c r="N54" s="12"/>
      <c r="O54" s="12"/>
      <c r="P54" s="12"/>
      <c r="Q54" s="12"/>
      <c r="R54" s="12"/>
      <c r="S54" s="12"/>
      <c r="T54" s="12"/>
      <c r="U54" s="12"/>
    </row>
    <row r="55" spans="2:21" ht="12.75">
      <c r="B55" s="12"/>
      <c r="C55" s="12"/>
      <c r="D55" s="12"/>
      <c r="E55" s="12"/>
      <c r="F55" s="12"/>
      <c r="G55" s="12"/>
      <c r="H55" s="12"/>
      <c r="I55" s="12"/>
      <c r="J55" s="12"/>
      <c r="K55" s="12"/>
      <c r="L55" s="12"/>
      <c r="M55" s="12"/>
      <c r="N55" s="12"/>
      <c r="O55" s="12"/>
      <c r="P55" s="12"/>
      <c r="Q55" s="12"/>
      <c r="R55" s="12"/>
      <c r="S55" s="12"/>
      <c r="T55" s="12"/>
      <c r="U55" s="12"/>
    </row>
    <row r="56" spans="2:21" ht="12.75">
      <c r="B56" s="12"/>
      <c r="C56" s="12"/>
      <c r="D56" s="12"/>
      <c r="E56" s="12"/>
      <c r="F56" s="12"/>
      <c r="G56" s="12"/>
      <c r="H56" s="12"/>
      <c r="I56" s="12"/>
      <c r="J56" s="12"/>
      <c r="K56" s="12"/>
      <c r="L56" s="12"/>
      <c r="M56" s="12"/>
      <c r="N56" s="12"/>
      <c r="O56" s="12"/>
      <c r="P56" s="12"/>
      <c r="Q56" s="12"/>
      <c r="R56" s="12"/>
      <c r="S56" s="12"/>
      <c r="T56" s="12"/>
      <c r="U56" s="12"/>
    </row>
    <row r="57" spans="2:21" ht="12.75">
      <c r="B57" s="12"/>
      <c r="C57" s="12"/>
      <c r="D57" s="12"/>
      <c r="E57" s="12"/>
      <c r="F57" s="12"/>
      <c r="G57" s="12"/>
      <c r="H57" s="12"/>
      <c r="I57" s="12"/>
      <c r="J57" s="12"/>
      <c r="K57" s="12"/>
      <c r="L57" s="12"/>
      <c r="M57" s="12"/>
      <c r="N57" s="12"/>
      <c r="O57" s="12"/>
      <c r="P57" s="12"/>
      <c r="Q57" s="12"/>
      <c r="R57" s="12"/>
      <c r="S57" s="12"/>
      <c r="T57" s="12"/>
      <c r="U57" s="12"/>
    </row>
    <row r="58" spans="2:21" ht="12.75">
      <c r="B58" s="12"/>
      <c r="C58" s="12"/>
      <c r="D58" s="12"/>
      <c r="E58" s="12"/>
      <c r="F58" s="12"/>
      <c r="G58" s="12"/>
      <c r="H58" s="12"/>
      <c r="I58" s="12"/>
      <c r="J58" s="12"/>
      <c r="K58" s="12"/>
      <c r="L58" s="12"/>
      <c r="M58" s="12"/>
      <c r="N58" s="12"/>
      <c r="O58" s="12"/>
      <c r="P58" s="12"/>
      <c r="Q58" s="12"/>
      <c r="R58" s="12"/>
      <c r="S58" s="12"/>
      <c r="T58" s="12"/>
      <c r="U58" s="12"/>
    </row>
    <row r="59" spans="2:21" ht="12.75">
      <c r="B59" s="12"/>
      <c r="C59" s="12"/>
      <c r="D59" s="12"/>
      <c r="E59" s="12"/>
      <c r="F59" s="12"/>
      <c r="G59" s="12"/>
      <c r="H59" s="12"/>
      <c r="I59" s="12"/>
      <c r="J59" s="12"/>
      <c r="K59" s="12"/>
      <c r="L59" s="12"/>
      <c r="M59" s="12"/>
      <c r="N59" s="12"/>
      <c r="O59" s="12"/>
      <c r="P59" s="12"/>
      <c r="Q59" s="12"/>
      <c r="R59" s="12"/>
      <c r="S59" s="12"/>
      <c r="T59" s="12"/>
      <c r="U59" s="12"/>
    </row>
    <row r="60" spans="2:21" ht="12.75">
      <c r="B60" s="12"/>
      <c r="C60" s="12"/>
      <c r="D60" s="12"/>
      <c r="E60" s="12"/>
      <c r="F60" s="12"/>
      <c r="G60" s="12"/>
      <c r="H60" s="12"/>
      <c r="I60" s="12"/>
      <c r="J60" s="12"/>
      <c r="K60" s="12"/>
      <c r="L60" s="12"/>
      <c r="M60" s="12"/>
      <c r="N60" s="12"/>
      <c r="O60" s="12"/>
      <c r="P60" s="12"/>
      <c r="Q60" s="12"/>
      <c r="R60" s="12"/>
      <c r="S60" s="12"/>
      <c r="T60" s="12"/>
      <c r="U60" s="12"/>
    </row>
    <row r="61" spans="2:21" ht="12.75">
      <c r="B61" s="12"/>
      <c r="C61" s="12"/>
      <c r="D61" s="12"/>
      <c r="E61" s="12"/>
      <c r="F61" s="12"/>
      <c r="G61" s="12"/>
      <c r="H61" s="12"/>
      <c r="I61" s="12"/>
      <c r="J61" s="12"/>
      <c r="K61" s="12"/>
      <c r="L61" s="12"/>
      <c r="M61" s="12"/>
      <c r="N61" s="12"/>
      <c r="O61" s="12"/>
      <c r="P61" s="12"/>
      <c r="Q61" s="12"/>
      <c r="R61" s="12"/>
      <c r="S61" s="12"/>
      <c r="T61" s="12"/>
      <c r="U61" s="12"/>
    </row>
    <row r="62" spans="2:21" ht="12.75">
      <c r="B62" s="12"/>
      <c r="C62" s="12"/>
      <c r="D62" s="12"/>
      <c r="E62" s="12"/>
      <c r="F62" s="12"/>
      <c r="G62" s="12"/>
      <c r="H62" s="12"/>
      <c r="I62" s="12"/>
      <c r="J62" s="12"/>
      <c r="K62" s="12"/>
      <c r="L62" s="12"/>
      <c r="M62" s="12"/>
      <c r="N62" s="12"/>
      <c r="O62" s="12"/>
      <c r="P62" s="12"/>
      <c r="Q62" s="12"/>
      <c r="R62" s="12"/>
      <c r="S62" s="12"/>
      <c r="T62" s="12"/>
      <c r="U62" s="12"/>
    </row>
    <row r="63" spans="2:21" ht="12.75">
      <c r="B63" s="12"/>
      <c r="C63" s="12"/>
      <c r="D63" s="12"/>
      <c r="E63" s="12"/>
      <c r="F63" s="12"/>
      <c r="G63" s="12"/>
      <c r="H63" s="12"/>
      <c r="I63" s="12"/>
      <c r="J63" s="12"/>
      <c r="K63" s="12"/>
      <c r="L63" s="12"/>
      <c r="M63" s="12"/>
      <c r="N63" s="12"/>
      <c r="O63" s="12"/>
      <c r="P63" s="12"/>
      <c r="Q63" s="12"/>
      <c r="R63" s="12"/>
      <c r="S63" s="12"/>
      <c r="T63" s="12"/>
      <c r="U63" s="12"/>
    </row>
    <row r="64" spans="2:21" ht="12.75">
      <c r="B64" s="12"/>
      <c r="C64" s="12"/>
      <c r="D64" s="12"/>
      <c r="E64" s="12"/>
      <c r="F64" s="12"/>
      <c r="G64" s="12"/>
      <c r="H64" s="12"/>
      <c r="I64" s="12"/>
      <c r="J64" s="12"/>
      <c r="K64" s="12"/>
      <c r="L64" s="12"/>
      <c r="M64" s="12"/>
      <c r="N64" s="12"/>
      <c r="O64" s="12"/>
      <c r="P64" s="12"/>
      <c r="Q64" s="12"/>
      <c r="R64" s="12"/>
      <c r="S64" s="12"/>
      <c r="T64" s="12"/>
      <c r="U64" s="12"/>
    </row>
    <row r="65" spans="2:21" ht="12.75">
      <c r="B65" s="12"/>
      <c r="C65" s="12"/>
      <c r="D65" s="12"/>
      <c r="E65" s="12"/>
      <c r="F65" s="12"/>
      <c r="G65" s="12"/>
      <c r="H65" s="12"/>
      <c r="I65" s="12"/>
      <c r="J65" s="12"/>
      <c r="K65" s="12"/>
      <c r="L65" s="12"/>
      <c r="M65" s="12"/>
      <c r="N65" s="12"/>
      <c r="O65" s="12"/>
      <c r="P65" s="12"/>
      <c r="Q65" s="12"/>
      <c r="R65" s="12"/>
      <c r="S65" s="12"/>
      <c r="T65" s="12"/>
      <c r="U65" s="12"/>
    </row>
    <row r="66" spans="2:21" ht="12.75">
      <c r="B66" s="12"/>
      <c r="C66" s="12"/>
      <c r="D66" s="12"/>
      <c r="E66" s="12"/>
      <c r="F66" s="12"/>
      <c r="G66" s="12"/>
      <c r="H66" s="12"/>
      <c r="I66" s="12"/>
      <c r="J66" s="12"/>
      <c r="K66" s="12"/>
      <c r="L66" s="12"/>
      <c r="M66" s="12"/>
      <c r="N66" s="12"/>
      <c r="O66" s="12"/>
      <c r="P66" s="12"/>
      <c r="Q66" s="12"/>
      <c r="R66" s="12"/>
      <c r="S66" s="12"/>
      <c r="T66" s="12"/>
      <c r="U66" s="12"/>
    </row>
    <row r="67" spans="2:21" ht="12.75">
      <c r="B67" s="12"/>
      <c r="C67" s="12"/>
      <c r="D67" s="12"/>
      <c r="E67" s="12"/>
      <c r="F67" s="12"/>
      <c r="G67" s="12"/>
      <c r="H67" s="12"/>
      <c r="I67" s="12"/>
      <c r="J67" s="12"/>
      <c r="K67" s="12"/>
      <c r="L67" s="12"/>
      <c r="M67" s="12"/>
      <c r="N67" s="12"/>
      <c r="O67" s="12"/>
      <c r="P67" s="12"/>
      <c r="Q67" s="12"/>
      <c r="R67" s="12"/>
      <c r="S67" s="12"/>
      <c r="T67" s="12"/>
      <c r="U67" s="12"/>
    </row>
    <row r="68" spans="2:21" ht="12.75">
      <c r="B68" s="12"/>
      <c r="C68" s="12"/>
      <c r="D68" s="12"/>
      <c r="E68" s="12"/>
      <c r="F68" s="12"/>
      <c r="G68" s="12"/>
      <c r="H68" s="12"/>
      <c r="I68" s="12"/>
      <c r="J68" s="12"/>
      <c r="K68" s="12"/>
      <c r="L68" s="12"/>
      <c r="M68" s="12"/>
      <c r="N68" s="12"/>
      <c r="O68" s="12"/>
      <c r="P68" s="12"/>
      <c r="Q68" s="12"/>
      <c r="R68" s="12"/>
      <c r="S68" s="12"/>
      <c r="T68" s="12"/>
      <c r="U68" s="12"/>
    </row>
    <row r="69" spans="2:21" ht="12.75">
      <c r="B69" s="12"/>
      <c r="C69" s="12"/>
      <c r="D69" s="12"/>
      <c r="E69" s="12"/>
      <c r="F69" s="12"/>
      <c r="G69" s="12"/>
      <c r="H69" s="12"/>
      <c r="I69" s="12"/>
      <c r="J69" s="12"/>
      <c r="K69" s="12"/>
      <c r="L69" s="12"/>
      <c r="M69" s="12"/>
      <c r="N69" s="12"/>
      <c r="O69" s="12"/>
      <c r="P69" s="12"/>
      <c r="Q69" s="12"/>
      <c r="R69" s="12"/>
      <c r="S69" s="12"/>
      <c r="T69" s="12"/>
      <c r="U69" s="12"/>
    </row>
    <row r="70" spans="2:21" ht="12.75">
      <c r="B70" s="12"/>
      <c r="C70" s="12"/>
      <c r="D70" s="12"/>
      <c r="E70" s="12"/>
      <c r="F70" s="12"/>
      <c r="G70" s="12"/>
      <c r="H70" s="12"/>
      <c r="I70" s="12"/>
      <c r="J70" s="12"/>
      <c r="K70" s="12"/>
      <c r="L70" s="12"/>
      <c r="M70" s="12"/>
      <c r="N70" s="12"/>
      <c r="O70" s="12"/>
      <c r="P70" s="12"/>
      <c r="Q70" s="12"/>
      <c r="R70" s="12"/>
      <c r="S70" s="12"/>
      <c r="T70" s="12"/>
      <c r="U70" s="12"/>
    </row>
    <row r="71" spans="2:21" ht="12.75">
      <c r="B71" s="12"/>
      <c r="C71" s="12"/>
      <c r="D71" s="12"/>
      <c r="E71" s="12"/>
      <c r="F71" s="12"/>
      <c r="G71" s="12"/>
      <c r="H71" s="12"/>
      <c r="I71" s="12"/>
      <c r="J71" s="12"/>
      <c r="K71" s="12"/>
      <c r="L71" s="12"/>
      <c r="M71" s="12"/>
      <c r="N71" s="12"/>
      <c r="O71" s="12"/>
      <c r="P71" s="12"/>
      <c r="Q71" s="12"/>
      <c r="R71" s="12"/>
      <c r="S71" s="12"/>
      <c r="T71" s="12"/>
      <c r="U71" s="12"/>
    </row>
    <row r="72" spans="2:21" ht="12.75">
      <c r="B72" s="12"/>
      <c r="C72" s="12"/>
      <c r="D72" s="12"/>
      <c r="E72" s="12"/>
      <c r="F72" s="12"/>
      <c r="G72" s="12"/>
      <c r="H72" s="12"/>
      <c r="I72" s="12"/>
      <c r="J72" s="12"/>
      <c r="K72" s="12"/>
      <c r="L72" s="12"/>
      <c r="M72" s="12"/>
      <c r="N72" s="12"/>
      <c r="O72" s="12"/>
      <c r="P72" s="12"/>
      <c r="Q72" s="12"/>
      <c r="R72" s="12"/>
      <c r="S72" s="12"/>
      <c r="T72" s="12"/>
      <c r="U72" s="12"/>
    </row>
    <row r="73" spans="2:21" ht="12.75">
      <c r="B73" s="12"/>
      <c r="C73" s="12"/>
      <c r="D73" s="12"/>
      <c r="E73" s="12"/>
      <c r="F73" s="12"/>
      <c r="G73" s="12"/>
      <c r="H73" s="12"/>
      <c r="I73" s="12"/>
      <c r="J73" s="12"/>
      <c r="K73" s="12"/>
      <c r="L73" s="12"/>
      <c r="M73" s="12"/>
      <c r="N73" s="12"/>
      <c r="O73" s="12"/>
      <c r="P73" s="12"/>
      <c r="Q73" s="12"/>
      <c r="R73" s="12"/>
      <c r="S73" s="12"/>
      <c r="T73" s="12"/>
      <c r="U73" s="12"/>
    </row>
    <row r="74" spans="2:21" ht="12.75">
      <c r="B74" s="12"/>
      <c r="C74" s="12"/>
      <c r="D74" s="12"/>
      <c r="E74" s="12"/>
      <c r="F74" s="12"/>
      <c r="G74" s="12"/>
      <c r="H74" s="12"/>
      <c r="I74" s="12"/>
      <c r="J74" s="12"/>
      <c r="K74" s="12"/>
      <c r="L74" s="12"/>
      <c r="M74" s="12"/>
      <c r="N74" s="12"/>
      <c r="O74" s="12"/>
      <c r="P74" s="12"/>
      <c r="Q74" s="12"/>
      <c r="R74" s="12"/>
      <c r="S74" s="12"/>
      <c r="T74" s="12"/>
      <c r="U74" s="12"/>
    </row>
    <row r="75" spans="2:21" ht="12.75">
      <c r="B75" s="12"/>
      <c r="C75" s="12"/>
      <c r="D75" s="12"/>
      <c r="E75" s="12"/>
      <c r="F75" s="12"/>
      <c r="G75" s="12"/>
      <c r="H75" s="12"/>
      <c r="I75" s="12"/>
      <c r="J75" s="12"/>
      <c r="K75" s="12"/>
      <c r="L75" s="12"/>
      <c r="M75" s="12"/>
      <c r="N75" s="12"/>
      <c r="O75" s="12"/>
      <c r="P75" s="12"/>
      <c r="Q75" s="12"/>
      <c r="R75" s="12"/>
      <c r="S75" s="12"/>
      <c r="T75" s="12"/>
      <c r="U75" s="12"/>
    </row>
    <row r="76" spans="2:21" ht="12.75">
      <c r="B76" s="12"/>
      <c r="C76" s="12"/>
      <c r="D76" s="12"/>
      <c r="E76" s="12"/>
      <c r="F76" s="12"/>
      <c r="G76" s="12"/>
      <c r="H76" s="12"/>
      <c r="I76" s="12"/>
      <c r="J76" s="12"/>
      <c r="K76" s="12"/>
      <c r="L76" s="12"/>
      <c r="M76" s="12"/>
      <c r="N76" s="12"/>
      <c r="O76" s="12"/>
      <c r="P76" s="12"/>
      <c r="Q76" s="12"/>
      <c r="R76" s="12"/>
      <c r="S76" s="12"/>
      <c r="T76" s="12"/>
      <c r="U76" s="12"/>
    </row>
    <row r="77" spans="2:21" ht="12.75">
      <c r="B77" s="12"/>
      <c r="C77" s="12"/>
      <c r="D77" s="12"/>
      <c r="E77" s="12"/>
      <c r="F77" s="12"/>
      <c r="G77" s="12"/>
      <c r="H77" s="12"/>
      <c r="I77" s="12"/>
      <c r="J77" s="12"/>
      <c r="K77" s="12"/>
      <c r="L77" s="12"/>
      <c r="M77" s="12"/>
      <c r="N77" s="12"/>
      <c r="O77" s="12"/>
      <c r="P77" s="12"/>
      <c r="Q77" s="12"/>
      <c r="R77" s="12"/>
      <c r="S77" s="12"/>
      <c r="T77" s="12"/>
      <c r="U77" s="12"/>
    </row>
    <row r="78" spans="2:21" ht="12.75">
      <c r="B78" s="12"/>
      <c r="C78" s="12"/>
      <c r="D78" s="12"/>
      <c r="E78" s="12"/>
      <c r="F78" s="12"/>
      <c r="G78" s="12"/>
      <c r="H78" s="12"/>
      <c r="I78" s="12"/>
      <c r="J78" s="12"/>
      <c r="K78" s="12"/>
      <c r="L78" s="12"/>
      <c r="M78" s="12"/>
      <c r="N78" s="12"/>
      <c r="O78" s="12"/>
      <c r="P78" s="12"/>
      <c r="Q78" s="12"/>
      <c r="R78" s="12"/>
      <c r="S78" s="12"/>
      <c r="T78" s="12"/>
      <c r="U78" s="12"/>
    </row>
    <row r="79" spans="2:21" ht="12.75">
      <c r="B79" s="12"/>
      <c r="C79" s="12"/>
      <c r="D79" s="12"/>
      <c r="E79" s="12"/>
      <c r="F79" s="12"/>
      <c r="G79" s="12"/>
      <c r="H79" s="12"/>
      <c r="I79" s="12"/>
      <c r="J79" s="12"/>
      <c r="K79" s="12"/>
      <c r="L79" s="12"/>
      <c r="M79" s="12"/>
      <c r="N79" s="12"/>
      <c r="O79" s="12"/>
      <c r="P79" s="12"/>
      <c r="Q79" s="12"/>
      <c r="R79" s="12"/>
      <c r="S79" s="12"/>
      <c r="T79" s="12"/>
      <c r="U79" s="12"/>
    </row>
    <row r="80" spans="2:21" ht="12.75">
      <c r="B80" s="12"/>
      <c r="C80" s="12"/>
      <c r="D80" s="12"/>
      <c r="E80" s="12"/>
      <c r="F80" s="12"/>
      <c r="G80" s="12"/>
      <c r="H80" s="12"/>
      <c r="I80" s="12"/>
      <c r="J80" s="12"/>
      <c r="K80" s="12"/>
      <c r="L80" s="12"/>
      <c r="M80" s="12"/>
      <c r="N80" s="12"/>
      <c r="O80" s="12"/>
      <c r="P80" s="12"/>
      <c r="Q80" s="12"/>
      <c r="R80" s="12"/>
      <c r="S80" s="12"/>
      <c r="T80" s="12"/>
      <c r="U80" s="12"/>
    </row>
    <row r="81" spans="2:21" ht="12.75">
      <c r="B81" s="12"/>
      <c r="C81" s="12"/>
      <c r="D81" s="12"/>
      <c r="E81" s="12"/>
      <c r="F81" s="12"/>
      <c r="G81" s="12"/>
      <c r="H81" s="12"/>
      <c r="I81" s="12"/>
      <c r="J81" s="12"/>
      <c r="K81" s="12"/>
      <c r="L81" s="12"/>
      <c r="M81" s="12"/>
      <c r="N81" s="12"/>
      <c r="O81" s="12"/>
      <c r="P81" s="12"/>
      <c r="Q81" s="12"/>
      <c r="R81" s="12"/>
      <c r="S81" s="12"/>
      <c r="T81" s="12"/>
      <c r="U81" s="12"/>
    </row>
    <row r="82" spans="2:21" ht="12.75">
      <c r="B82" s="12"/>
      <c r="C82" s="12"/>
      <c r="D82" s="12"/>
      <c r="E82" s="12"/>
      <c r="F82" s="12"/>
      <c r="G82" s="12"/>
      <c r="H82" s="12"/>
      <c r="I82" s="12"/>
      <c r="J82" s="12"/>
      <c r="K82" s="12"/>
      <c r="L82" s="12"/>
      <c r="M82" s="12"/>
      <c r="N82" s="12"/>
      <c r="O82" s="12"/>
      <c r="P82" s="12"/>
      <c r="Q82" s="12"/>
      <c r="R82" s="12"/>
      <c r="S82" s="12"/>
      <c r="T82" s="12"/>
      <c r="U82" s="12"/>
    </row>
    <row r="83" spans="2:21" ht="12.75">
      <c r="B83" s="12"/>
      <c r="C83" s="12"/>
      <c r="D83" s="12"/>
      <c r="E83" s="12"/>
      <c r="F83" s="12"/>
      <c r="G83" s="12"/>
      <c r="H83" s="12"/>
      <c r="I83" s="12"/>
      <c r="J83" s="12"/>
      <c r="K83" s="12"/>
      <c r="L83" s="12"/>
      <c r="M83" s="12"/>
      <c r="N83" s="12"/>
      <c r="O83" s="12"/>
      <c r="P83" s="12"/>
      <c r="Q83" s="12"/>
      <c r="R83" s="12"/>
      <c r="S83" s="12"/>
      <c r="T83" s="12"/>
      <c r="U83" s="12"/>
    </row>
    <row r="84" spans="2:21" ht="12.75">
      <c r="B84" s="12"/>
      <c r="C84" s="12"/>
      <c r="D84" s="12"/>
      <c r="E84" s="12"/>
      <c r="F84" s="12"/>
      <c r="G84" s="12"/>
      <c r="H84" s="12"/>
      <c r="I84" s="12"/>
      <c r="J84" s="12"/>
      <c r="K84" s="12"/>
      <c r="L84" s="12"/>
      <c r="M84" s="12"/>
      <c r="N84" s="12"/>
      <c r="O84" s="12"/>
      <c r="P84" s="12"/>
      <c r="Q84" s="12"/>
      <c r="R84" s="12"/>
      <c r="S84" s="12"/>
      <c r="T84" s="12"/>
      <c r="U84" s="12"/>
    </row>
    <row r="85" spans="2:21" ht="12.75">
      <c r="B85" s="12"/>
      <c r="C85" s="12"/>
      <c r="D85" s="12"/>
      <c r="E85" s="12"/>
      <c r="F85" s="12"/>
      <c r="G85" s="12"/>
      <c r="H85" s="12"/>
      <c r="I85" s="12"/>
      <c r="J85" s="12"/>
      <c r="K85" s="12"/>
      <c r="L85" s="12"/>
      <c r="M85" s="12"/>
      <c r="N85" s="12"/>
      <c r="O85" s="12"/>
      <c r="P85" s="12"/>
      <c r="Q85" s="12"/>
      <c r="R85" s="12"/>
      <c r="S85" s="12"/>
      <c r="T85" s="12"/>
      <c r="U85" s="12"/>
    </row>
    <row r="86" spans="2:21" ht="12.75">
      <c r="B86" s="12"/>
      <c r="C86" s="12"/>
      <c r="D86" s="12"/>
      <c r="E86" s="12"/>
      <c r="F86" s="12"/>
      <c r="G86" s="12"/>
      <c r="H86" s="12"/>
      <c r="I86" s="12"/>
      <c r="J86" s="12"/>
      <c r="K86" s="12"/>
      <c r="L86" s="12"/>
      <c r="M86" s="12"/>
      <c r="N86" s="12"/>
      <c r="O86" s="12"/>
      <c r="P86" s="12"/>
      <c r="Q86" s="12"/>
      <c r="R86" s="12"/>
      <c r="S86" s="12"/>
      <c r="T86" s="12"/>
      <c r="U86" s="12"/>
    </row>
    <row r="87" spans="2:21" ht="12.75">
      <c r="B87" s="12"/>
      <c r="C87" s="12"/>
      <c r="D87" s="12"/>
      <c r="E87" s="12"/>
      <c r="F87" s="12"/>
      <c r="G87" s="12"/>
      <c r="H87" s="12"/>
      <c r="I87" s="12"/>
      <c r="J87" s="12"/>
      <c r="K87" s="12"/>
      <c r="L87" s="12"/>
      <c r="M87" s="12"/>
      <c r="N87" s="12"/>
      <c r="O87" s="12"/>
      <c r="P87" s="12"/>
      <c r="Q87" s="12"/>
      <c r="R87" s="12"/>
      <c r="S87" s="12"/>
      <c r="T87" s="12"/>
      <c r="U87" s="12"/>
    </row>
    <row r="88" spans="2:21" ht="12.75">
      <c r="B88" s="12"/>
      <c r="C88" s="12"/>
      <c r="D88" s="12"/>
      <c r="E88" s="12"/>
      <c r="F88" s="12"/>
      <c r="G88" s="12"/>
      <c r="H88" s="12"/>
      <c r="I88" s="12"/>
      <c r="J88" s="12"/>
      <c r="K88" s="12"/>
      <c r="L88" s="12"/>
      <c r="M88" s="12"/>
      <c r="N88" s="12"/>
      <c r="O88" s="12"/>
      <c r="P88" s="12"/>
      <c r="Q88" s="12"/>
      <c r="R88" s="12"/>
      <c r="S88" s="12"/>
      <c r="T88" s="12"/>
      <c r="U88" s="12"/>
    </row>
    <row r="89" spans="2:21" ht="12.75">
      <c r="B89" s="12"/>
      <c r="C89" s="12"/>
      <c r="D89" s="12"/>
      <c r="E89" s="12"/>
      <c r="F89" s="12"/>
      <c r="G89" s="12"/>
      <c r="H89" s="12"/>
      <c r="I89" s="12"/>
      <c r="J89" s="12"/>
      <c r="K89" s="12"/>
      <c r="L89" s="12"/>
      <c r="M89" s="12"/>
      <c r="N89" s="12"/>
      <c r="O89" s="12"/>
      <c r="P89" s="12"/>
      <c r="Q89" s="12"/>
      <c r="R89" s="12"/>
      <c r="S89" s="12"/>
      <c r="T89" s="12"/>
      <c r="U89" s="12"/>
    </row>
    <row r="90" spans="2:21" ht="12.75">
      <c r="B90" s="12"/>
      <c r="C90" s="12"/>
      <c r="D90" s="12"/>
      <c r="E90" s="12"/>
      <c r="F90" s="12"/>
      <c r="G90" s="12"/>
      <c r="H90" s="12"/>
      <c r="I90" s="12"/>
      <c r="J90" s="12"/>
      <c r="K90" s="12"/>
      <c r="L90" s="12"/>
      <c r="M90" s="12"/>
      <c r="N90" s="12"/>
      <c r="O90" s="12"/>
      <c r="P90" s="12"/>
      <c r="Q90" s="12"/>
      <c r="R90" s="12"/>
      <c r="S90" s="12"/>
      <c r="T90" s="12"/>
      <c r="U90" s="12"/>
    </row>
    <row r="91" spans="2:21" ht="12.75">
      <c r="B91" s="12"/>
      <c r="C91" s="12"/>
      <c r="D91" s="12"/>
      <c r="E91" s="12"/>
      <c r="F91" s="12"/>
      <c r="G91" s="12"/>
      <c r="H91" s="12"/>
      <c r="I91" s="12"/>
      <c r="J91" s="12"/>
      <c r="K91" s="12"/>
      <c r="L91" s="12"/>
      <c r="M91" s="12"/>
      <c r="N91" s="12"/>
      <c r="O91" s="12"/>
      <c r="P91" s="12"/>
      <c r="Q91" s="12"/>
      <c r="R91" s="12"/>
      <c r="S91" s="12"/>
      <c r="T91" s="12"/>
      <c r="U91" s="12"/>
    </row>
    <row r="92" spans="2:21" ht="12.75">
      <c r="B92" s="12"/>
      <c r="C92" s="12"/>
      <c r="D92" s="12"/>
      <c r="E92" s="12"/>
      <c r="F92" s="12"/>
      <c r="G92" s="12"/>
      <c r="H92" s="12"/>
      <c r="I92" s="12"/>
      <c r="J92" s="12"/>
      <c r="K92" s="12"/>
      <c r="L92" s="12"/>
      <c r="M92" s="12"/>
      <c r="N92" s="12"/>
      <c r="O92" s="12"/>
      <c r="P92" s="12"/>
      <c r="Q92" s="12"/>
      <c r="R92" s="12"/>
      <c r="S92" s="12"/>
      <c r="T92" s="12"/>
      <c r="U92" s="12"/>
    </row>
    <row r="93" spans="2:21" ht="12.75">
      <c r="B93" s="12"/>
      <c r="C93" s="12"/>
      <c r="D93" s="12"/>
      <c r="E93" s="12"/>
      <c r="F93" s="12"/>
      <c r="G93" s="12"/>
      <c r="H93" s="12"/>
      <c r="I93" s="12"/>
      <c r="J93" s="12"/>
      <c r="K93" s="12"/>
      <c r="L93" s="12"/>
      <c r="M93" s="12"/>
      <c r="N93" s="12"/>
      <c r="O93" s="12"/>
      <c r="P93" s="12"/>
      <c r="Q93" s="12"/>
      <c r="R93" s="12"/>
      <c r="S93" s="12"/>
      <c r="T93" s="12"/>
      <c r="U93" s="12"/>
    </row>
    <row r="94" spans="2:21" ht="12.75">
      <c r="B94" s="12"/>
      <c r="C94" s="12"/>
      <c r="D94" s="12"/>
      <c r="E94" s="12"/>
      <c r="F94" s="12"/>
      <c r="G94" s="12"/>
      <c r="H94" s="12"/>
      <c r="I94" s="12"/>
      <c r="J94" s="12"/>
      <c r="K94" s="12"/>
      <c r="L94" s="12"/>
      <c r="M94" s="12"/>
      <c r="N94" s="12"/>
      <c r="O94" s="12"/>
      <c r="P94" s="12"/>
      <c r="Q94" s="12"/>
      <c r="R94" s="12"/>
      <c r="S94" s="12"/>
      <c r="T94" s="12"/>
      <c r="U94" s="12"/>
    </row>
    <row r="95" spans="2:21" ht="12.75">
      <c r="B95" s="12"/>
      <c r="C95" s="12"/>
      <c r="D95" s="12"/>
      <c r="E95" s="12"/>
      <c r="F95" s="12"/>
      <c r="G95" s="12"/>
      <c r="H95" s="12"/>
      <c r="I95" s="12"/>
      <c r="J95" s="12"/>
      <c r="K95" s="12"/>
      <c r="L95" s="12"/>
      <c r="M95" s="12"/>
      <c r="N95" s="12"/>
      <c r="O95" s="12"/>
      <c r="P95" s="12"/>
      <c r="Q95" s="12"/>
      <c r="R95" s="12"/>
      <c r="S95" s="12"/>
      <c r="T95" s="12"/>
      <c r="U95" s="12"/>
    </row>
    <row r="96" spans="2:21" ht="12.75">
      <c r="B96" s="12"/>
      <c r="C96" s="12"/>
      <c r="D96" s="12"/>
      <c r="E96" s="12"/>
      <c r="F96" s="12"/>
      <c r="G96" s="12"/>
      <c r="H96" s="12"/>
      <c r="I96" s="12"/>
      <c r="J96" s="12"/>
      <c r="K96" s="12"/>
      <c r="L96" s="12"/>
      <c r="M96" s="12"/>
      <c r="N96" s="12"/>
      <c r="O96" s="12"/>
      <c r="P96" s="12"/>
      <c r="Q96" s="12"/>
      <c r="R96" s="12"/>
      <c r="S96" s="12"/>
      <c r="T96" s="12"/>
      <c r="U96" s="12"/>
    </row>
    <row r="97" spans="2:21" ht="12.75">
      <c r="B97" s="12"/>
      <c r="C97" s="12"/>
      <c r="D97" s="12"/>
      <c r="E97" s="12"/>
      <c r="F97" s="12"/>
      <c r="G97" s="12"/>
      <c r="H97" s="12"/>
      <c r="I97" s="12"/>
      <c r="J97" s="12"/>
      <c r="K97" s="12"/>
      <c r="L97" s="12"/>
      <c r="M97" s="12"/>
      <c r="N97" s="12"/>
      <c r="O97" s="12"/>
      <c r="P97" s="12"/>
      <c r="Q97" s="12"/>
      <c r="R97" s="12"/>
      <c r="S97" s="12"/>
      <c r="T97" s="12"/>
      <c r="U97" s="12"/>
    </row>
    <row r="98" spans="2:21" ht="12.75">
      <c r="B98" s="12"/>
      <c r="C98" s="12"/>
      <c r="D98" s="12"/>
      <c r="E98" s="12"/>
      <c r="F98" s="12"/>
      <c r="G98" s="12"/>
      <c r="H98" s="12"/>
      <c r="I98" s="12"/>
      <c r="J98" s="12"/>
      <c r="K98" s="12"/>
      <c r="L98" s="12"/>
      <c r="M98" s="12"/>
      <c r="N98" s="12"/>
      <c r="O98" s="12"/>
      <c r="P98" s="12"/>
      <c r="Q98" s="12"/>
      <c r="R98" s="12"/>
      <c r="S98" s="12"/>
      <c r="T98" s="12"/>
      <c r="U98" s="12"/>
    </row>
    <row r="99" spans="2:21" ht="12.75">
      <c r="B99" s="12"/>
      <c r="C99" s="12"/>
      <c r="D99" s="12"/>
      <c r="E99" s="12"/>
      <c r="F99" s="12"/>
      <c r="G99" s="12"/>
      <c r="H99" s="12"/>
      <c r="I99" s="12"/>
      <c r="J99" s="12"/>
      <c r="K99" s="12"/>
      <c r="L99" s="12"/>
      <c r="M99" s="12"/>
      <c r="N99" s="12"/>
      <c r="O99" s="12"/>
      <c r="P99" s="12"/>
      <c r="Q99" s="12"/>
      <c r="R99" s="12"/>
      <c r="S99" s="12"/>
      <c r="T99" s="12"/>
      <c r="U99" s="12"/>
    </row>
    <row r="100" spans="2:21" ht="12.75">
      <c r="B100" s="12"/>
      <c r="C100" s="12"/>
      <c r="D100" s="12"/>
      <c r="E100" s="12"/>
      <c r="F100" s="12"/>
      <c r="G100" s="12"/>
      <c r="H100" s="12"/>
      <c r="I100" s="12"/>
      <c r="J100" s="12"/>
      <c r="K100" s="12"/>
      <c r="L100" s="12"/>
      <c r="M100" s="12"/>
      <c r="N100" s="12"/>
      <c r="O100" s="12"/>
      <c r="P100" s="12"/>
      <c r="Q100" s="12"/>
      <c r="R100" s="12"/>
      <c r="S100" s="12"/>
      <c r="T100" s="12"/>
      <c r="U100" s="12"/>
    </row>
    <row r="101" spans="2:21" ht="12.75">
      <c r="B101" s="12"/>
      <c r="C101" s="12"/>
      <c r="D101" s="12"/>
      <c r="E101" s="12"/>
      <c r="F101" s="12"/>
      <c r="G101" s="12"/>
      <c r="H101" s="12"/>
      <c r="I101" s="12"/>
      <c r="J101" s="12"/>
      <c r="K101" s="12"/>
      <c r="L101" s="12"/>
      <c r="M101" s="12"/>
      <c r="N101" s="12"/>
      <c r="O101" s="12"/>
      <c r="P101" s="12"/>
      <c r="Q101" s="12"/>
      <c r="R101" s="12"/>
      <c r="S101" s="12"/>
      <c r="T101" s="12"/>
      <c r="U101" s="12"/>
    </row>
    <row r="102" spans="2:21" ht="12.75">
      <c r="B102" s="12"/>
      <c r="C102" s="12"/>
      <c r="D102" s="12"/>
      <c r="E102" s="12"/>
      <c r="F102" s="12"/>
      <c r="G102" s="12"/>
      <c r="H102" s="12"/>
      <c r="I102" s="12"/>
      <c r="J102" s="12"/>
      <c r="K102" s="12"/>
      <c r="L102" s="12"/>
      <c r="M102" s="12"/>
      <c r="N102" s="12"/>
      <c r="O102" s="12"/>
      <c r="P102" s="12"/>
      <c r="Q102" s="12"/>
      <c r="R102" s="12"/>
      <c r="S102" s="12"/>
      <c r="T102" s="12"/>
      <c r="U102" s="12"/>
    </row>
    <row r="103" spans="2:21" ht="12.75">
      <c r="B103" s="12"/>
      <c r="C103" s="12"/>
      <c r="D103" s="12"/>
      <c r="E103" s="12"/>
      <c r="F103" s="12"/>
      <c r="G103" s="12"/>
      <c r="H103" s="12"/>
      <c r="I103" s="12"/>
      <c r="J103" s="12"/>
      <c r="K103" s="12"/>
      <c r="L103" s="12"/>
      <c r="M103" s="12"/>
      <c r="N103" s="12"/>
      <c r="O103" s="12"/>
      <c r="P103" s="12"/>
      <c r="Q103" s="12"/>
      <c r="R103" s="12"/>
      <c r="S103" s="12"/>
      <c r="T103" s="12"/>
      <c r="U103" s="12"/>
    </row>
    <row r="104" spans="2:21" ht="12.75">
      <c r="B104" s="12"/>
      <c r="C104" s="12"/>
      <c r="D104" s="12"/>
      <c r="E104" s="12"/>
      <c r="F104" s="12"/>
      <c r="G104" s="12"/>
      <c r="H104" s="12"/>
      <c r="I104" s="12"/>
      <c r="J104" s="12"/>
      <c r="K104" s="12"/>
      <c r="L104" s="12"/>
      <c r="M104" s="12"/>
      <c r="N104" s="12"/>
      <c r="O104" s="12"/>
      <c r="P104" s="12"/>
      <c r="Q104" s="12"/>
      <c r="R104" s="12"/>
      <c r="S104" s="12"/>
      <c r="T104" s="12"/>
      <c r="U104" s="12"/>
    </row>
    <row r="105" spans="2:21" ht="12.75">
      <c r="B105" s="12"/>
      <c r="C105" s="12"/>
      <c r="D105" s="12"/>
      <c r="E105" s="12"/>
      <c r="F105" s="12"/>
      <c r="G105" s="12"/>
      <c r="H105" s="12"/>
      <c r="I105" s="12"/>
      <c r="J105" s="12"/>
      <c r="K105" s="12"/>
      <c r="L105" s="12"/>
      <c r="M105" s="12"/>
      <c r="N105" s="12"/>
      <c r="O105" s="12"/>
      <c r="P105" s="12"/>
      <c r="Q105" s="12"/>
      <c r="R105" s="12"/>
      <c r="S105" s="12"/>
      <c r="T105" s="12"/>
      <c r="U105" s="12"/>
    </row>
    <row r="106" spans="2:21" ht="12.75">
      <c r="B106" s="12"/>
      <c r="C106" s="12"/>
      <c r="D106" s="12"/>
      <c r="E106" s="12"/>
      <c r="F106" s="12"/>
      <c r="G106" s="12"/>
      <c r="H106" s="12"/>
      <c r="I106" s="12"/>
      <c r="J106" s="12"/>
      <c r="K106" s="12"/>
      <c r="L106" s="12"/>
      <c r="M106" s="12"/>
      <c r="N106" s="12"/>
      <c r="O106" s="12"/>
      <c r="P106" s="12"/>
      <c r="Q106" s="12"/>
      <c r="R106" s="12"/>
      <c r="S106" s="12"/>
      <c r="T106" s="12"/>
      <c r="U106" s="12"/>
    </row>
    <row r="107" spans="2:21" ht="12.75">
      <c r="B107" s="12"/>
      <c r="C107" s="12"/>
      <c r="D107" s="12"/>
      <c r="E107" s="12"/>
      <c r="F107" s="12"/>
      <c r="G107" s="12"/>
      <c r="H107" s="12"/>
      <c r="I107" s="12"/>
      <c r="J107" s="12"/>
      <c r="K107" s="12"/>
      <c r="L107" s="12"/>
      <c r="M107" s="12"/>
      <c r="N107" s="12"/>
      <c r="O107" s="12"/>
      <c r="P107" s="12"/>
      <c r="Q107" s="12"/>
      <c r="R107" s="12"/>
      <c r="S107" s="12"/>
      <c r="T107" s="12"/>
      <c r="U107" s="12"/>
    </row>
    <row r="108" spans="2:21" ht="12.75">
      <c r="B108" s="12"/>
      <c r="C108" s="12"/>
      <c r="D108" s="12"/>
      <c r="E108" s="12"/>
      <c r="F108" s="12"/>
      <c r="G108" s="12"/>
      <c r="H108" s="12"/>
      <c r="I108" s="12"/>
      <c r="J108" s="12"/>
      <c r="K108" s="12"/>
      <c r="L108" s="12"/>
      <c r="M108" s="12"/>
      <c r="N108" s="12"/>
      <c r="O108" s="12"/>
      <c r="P108" s="12"/>
      <c r="Q108" s="12"/>
      <c r="R108" s="12"/>
      <c r="S108" s="12"/>
      <c r="T108" s="12"/>
      <c r="U108" s="12"/>
    </row>
    <row r="109" spans="2:21" ht="12.75">
      <c r="B109" s="12"/>
      <c r="C109" s="12"/>
      <c r="D109" s="12"/>
      <c r="E109" s="12"/>
      <c r="F109" s="12"/>
      <c r="G109" s="12"/>
      <c r="H109" s="12"/>
      <c r="I109" s="12"/>
      <c r="J109" s="12"/>
      <c r="K109" s="12"/>
      <c r="L109" s="12"/>
      <c r="M109" s="12"/>
      <c r="N109" s="12"/>
      <c r="O109" s="12"/>
      <c r="P109" s="12"/>
      <c r="Q109" s="12"/>
      <c r="R109" s="12"/>
      <c r="S109" s="12"/>
      <c r="T109" s="12"/>
      <c r="U109" s="12"/>
    </row>
    <row r="110" spans="2:21" ht="12.75">
      <c r="B110" s="12"/>
      <c r="C110" s="12"/>
      <c r="D110" s="12"/>
      <c r="E110" s="12"/>
      <c r="F110" s="12"/>
      <c r="G110" s="12"/>
      <c r="H110" s="12"/>
      <c r="I110" s="12"/>
      <c r="J110" s="12"/>
      <c r="K110" s="12"/>
      <c r="L110" s="12"/>
      <c r="M110" s="12"/>
      <c r="N110" s="12"/>
      <c r="O110" s="12"/>
      <c r="P110" s="12"/>
      <c r="Q110" s="12"/>
      <c r="R110" s="12"/>
      <c r="S110" s="12"/>
      <c r="T110" s="12"/>
      <c r="U110" s="12"/>
    </row>
    <row r="111" spans="2:21" ht="12.75">
      <c r="B111" s="12"/>
      <c r="C111" s="12"/>
      <c r="D111" s="12"/>
      <c r="E111" s="12"/>
      <c r="F111" s="12"/>
      <c r="G111" s="12"/>
      <c r="H111" s="12"/>
      <c r="I111" s="12"/>
      <c r="J111" s="12"/>
      <c r="K111" s="12"/>
      <c r="L111" s="12"/>
      <c r="M111" s="12"/>
      <c r="N111" s="12"/>
      <c r="O111" s="12"/>
      <c r="P111" s="12"/>
      <c r="Q111" s="12"/>
      <c r="R111" s="12"/>
      <c r="S111" s="12"/>
      <c r="T111" s="12"/>
      <c r="U111" s="12"/>
    </row>
    <row r="112" spans="2:21" ht="12.75">
      <c r="B112" s="12"/>
      <c r="C112" s="12"/>
      <c r="D112" s="12"/>
      <c r="E112" s="12"/>
      <c r="F112" s="12"/>
      <c r="G112" s="12"/>
      <c r="H112" s="12"/>
      <c r="I112" s="12"/>
      <c r="J112" s="12"/>
      <c r="K112" s="12"/>
      <c r="L112" s="12"/>
      <c r="M112" s="12"/>
      <c r="N112" s="12"/>
      <c r="O112" s="12"/>
      <c r="P112" s="12"/>
      <c r="Q112" s="12"/>
      <c r="R112" s="12"/>
      <c r="S112" s="12"/>
      <c r="T112" s="12"/>
      <c r="U112" s="12"/>
    </row>
    <row r="113" spans="2:21" ht="12.75">
      <c r="B113" s="12"/>
      <c r="C113" s="12"/>
      <c r="D113" s="12"/>
      <c r="E113" s="12"/>
      <c r="F113" s="12"/>
      <c r="G113" s="12"/>
      <c r="H113" s="12"/>
      <c r="I113" s="12"/>
      <c r="J113" s="12"/>
      <c r="K113" s="12"/>
      <c r="L113" s="12"/>
      <c r="M113" s="12"/>
      <c r="N113" s="12"/>
      <c r="O113" s="12"/>
      <c r="P113" s="12"/>
      <c r="Q113" s="12"/>
      <c r="R113" s="12"/>
      <c r="S113" s="12"/>
      <c r="T113" s="12"/>
      <c r="U113" s="12"/>
    </row>
    <row r="114" spans="2:21" ht="12.75">
      <c r="B114" s="12"/>
      <c r="C114" s="12"/>
      <c r="D114" s="12"/>
      <c r="E114" s="12"/>
      <c r="F114" s="12"/>
      <c r="G114" s="12"/>
      <c r="H114" s="12"/>
      <c r="I114" s="12"/>
      <c r="J114" s="12"/>
      <c r="K114" s="12"/>
      <c r="L114" s="12"/>
      <c r="M114" s="12"/>
      <c r="N114" s="12"/>
      <c r="O114" s="12"/>
      <c r="P114" s="12"/>
      <c r="Q114" s="12"/>
      <c r="R114" s="12"/>
      <c r="S114" s="12"/>
      <c r="T114" s="12"/>
      <c r="U114" s="12"/>
    </row>
    <row r="115" spans="2:21" ht="12.75">
      <c r="B115" s="12"/>
      <c r="C115" s="12"/>
      <c r="D115" s="12"/>
      <c r="E115" s="12"/>
      <c r="F115" s="12"/>
      <c r="G115" s="12"/>
      <c r="H115" s="12"/>
      <c r="I115" s="12"/>
      <c r="J115" s="12"/>
      <c r="K115" s="12"/>
      <c r="L115" s="12"/>
      <c r="M115" s="12"/>
      <c r="N115" s="12"/>
      <c r="O115" s="12"/>
      <c r="P115" s="12"/>
      <c r="Q115" s="12"/>
      <c r="R115" s="12"/>
      <c r="S115" s="12"/>
      <c r="T115" s="12"/>
      <c r="U115" s="12"/>
    </row>
    <row r="116" spans="2:21" ht="12.75">
      <c r="B116" s="12"/>
      <c r="C116" s="12"/>
      <c r="D116" s="12"/>
      <c r="E116" s="12"/>
      <c r="F116" s="12"/>
      <c r="G116" s="12"/>
      <c r="H116" s="12"/>
      <c r="I116" s="12"/>
      <c r="J116" s="12"/>
      <c r="K116" s="12"/>
      <c r="L116" s="12"/>
      <c r="M116" s="12"/>
      <c r="N116" s="12"/>
      <c r="O116" s="12"/>
      <c r="P116" s="12"/>
      <c r="Q116" s="12"/>
      <c r="R116" s="12"/>
      <c r="S116" s="12"/>
      <c r="T116" s="12"/>
      <c r="U116" s="12"/>
    </row>
    <row r="117" spans="2:21" ht="12.75">
      <c r="B117" s="12"/>
      <c r="C117" s="12"/>
      <c r="D117" s="12"/>
      <c r="E117" s="12"/>
      <c r="F117" s="12"/>
      <c r="G117" s="12"/>
      <c r="H117" s="12"/>
      <c r="I117" s="12"/>
      <c r="J117" s="12"/>
      <c r="K117" s="12"/>
      <c r="L117" s="12"/>
      <c r="M117" s="12"/>
      <c r="N117" s="12"/>
      <c r="O117" s="12"/>
      <c r="P117" s="12"/>
      <c r="Q117" s="12"/>
      <c r="R117" s="12"/>
      <c r="S117" s="12"/>
      <c r="T117" s="12"/>
      <c r="U117" s="12"/>
    </row>
    <row r="118" spans="2:21" ht="12.75">
      <c r="B118" s="12"/>
      <c r="C118" s="12"/>
      <c r="D118" s="12"/>
      <c r="E118" s="12"/>
      <c r="F118" s="12"/>
      <c r="G118" s="12"/>
      <c r="H118" s="12"/>
      <c r="I118" s="12"/>
      <c r="J118" s="12"/>
      <c r="K118" s="12"/>
      <c r="L118" s="12"/>
      <c r="M118" s="12"/>
      <c r="N118" s="12"/>
      <c r="O118" s="12"/>
      <c r="P118" s="12"/>
      <c r="Q118" s="12"/>
      <c r="R118" s="12"/>
      <c r="S118" s="12"/>
      <c r="T118" s="12"/>
      <c r="U118" s="12"/>
    </row>
    <row r="119" spans="2:21" ht="12.75">
      <c r="B119" s="12"/>
      <c r="C119" s="12"/>
      <c r="D119" s="12"/>
      <c r="E119" s="12"/>
      <c r="F119" s="12"/>
      <c r="G119" s="12"/>
      <c r="H119" s="12"/>
      <c r="I119" s="12"/>
      <c r="J119" s="12"/>
      <c r="K119" s="12"/>
      <c r="L119" s="12"/>
      <c r="M119" s="12"/>
      <c r="N119" s="12"/>
      <c r="O119" s="12"/>
      <c r="P119" s="12"/>
      <c r="Q119" s="12"/>
      <c r="R119" s="12"/>
      <c r="S119" s="12"/>
      <c r="T119" s="12"/>
      <c r="U119" s="12"/>
    </row>
    <row r="120" spans="2:21" ht="12.75">
      <c r="B120" s="12"/>
      <c r="C120" s="12"/>
      <c r="D120" s="12"/>
      <c r="E120" s="12"/>
      <c r="F120" s="12"/>
      <c r="G120" s="12"/>
      <c r="H120" s="12"/>
      <c r="I120" s="12"/>
      <c r="J120" s="12"/>
      <c r="K120" s="12"/>
      <c r="L120" s="12"/>
      <c r="M120" s="12"/>
      <c r="N120" s="12"/>
      <c r="O120" s="12"/>
      <c r="P120" s="12"/>
      <c r="Q120" s="12"/>
      <c r="R120" s="12"/>
      <c r="S120" s="12"/>
      <c r="T120" s="12"/>
      <c r="U120" s="12"/>
    </row>
    <row r="121" spans="2:21" ht="12.75">
      <c r="B121" s="12"/>
      <c r="C121" s="12"/>
      <c r="D121" s="12"/>
      <c r="E121" s="12"/>
      <c r="F121" s="12"/>
      <c r="G121" s="12"/>
      <c r="H121" s="12"/>
      <c r="I121" s="12"/>
      <c r="J121" s="12"/>
      <c r="K121" s="12"/>
      <c r="L121" s="12"/>
      <c r="M121" s="12"/>
      <c r="N121" s="12"/>
      <c r="O121" s="12"/>
      <c r="P121" s="12"/>
      <c r="Q121" s="12"/>
      <c r="R121" s="12"/>
      <c r="S121" s="12"/>
      <c r="T121" s="12"/>
      <c r="U121" s="12"/>
    </row>
    <row r="122" spans="2:21" ht="12.75">
      <c r="B122" s="12"/>
      <c r="C122" s="12"/>
      <c r="D122" s="12"/>
      <c r="E122" s="12"/>
      <c r="F122" s="12"/>
      <c r="G122" s="12"/>
      <c r="H122" s="12"/>
      <c r="I122" s="12"/>
      <c r="J122" s="12"/>
      <c r="K122" s="12"/>
      <c r="L122" s="12"/>
      <c r="M122" s="12"/>
      <c r="N122" s="12"/>
      <c r="O122" s="12"/>
      <c r="P122" s="12"/>
      <c r="Q122" s="12"/>
      <c r="R122" s="12"/>
      <c r="S122" s="12"/>
      <c r="T122" s="12"/>
      <c r="U122" s="12"/>
    </row>
    <row r="123" spans="2:21" ht="12.75">
      <c r="B123" s="12"/>
      <c r="C123" s="12"/>
      <c r="D123" s="12"/>
      <c r="E123" s="12"/>
      <c r="F123" s="12"/>
      <c r="G123" s="12"/>
      <c r="H123" s="12"/>
      <c r="I123" s="12"/>
      <c r="J123" s="12"/>
      <c r="K123" s="12"/>
      <c r="L123" s="12"/>
      <c r="M123" s="12"/>
      <c r="N123" s="12"/>
      <c r="O123" s="12"/>
      <c r="P123" s="12"/>
      <c r="Q123" s="12"/>
      <c r="R123" s="12"/>
      <c r="S123" s="12"/>
      <c r="T123" s="12"/>
      <c r="U123" s="12"/>
    </row>
    <row r="124" spans="2:21" ht="12.75">
      <c r="B124" s="12"/>
      <c r="C124" s="12"/>
      <c r="D124" s="12"/>
      <c r="E124" s="12"/>
      <c r="F124" s="12"/>
      <c r="G124" s="12"/>
      <c r="H124" s="12"/>
      <c r="I124" s="12"/>
      <c r="J124" s="12"/>
      <c r="K124" s="12"/>
      <c r="L124" s="12"/>
      <c r="M124" s="12"/>
      <c r="N124" s="12"/>
      <c r="O124" s="12"/>
      <c r="P124" s="12"/>
      <c r="Q124" s="12"/>
      <c r="R124" s="12"/>
      <c r="S124" s="12"/>
      <c r="T124" s="12"/>
      <c r="U124" s="12"/>
    </row>
    <row r="125" spans="2:21" ht="12.75">
      <c r="B125" s="12"/>
      <c r="C125" s="12"/>
      <c r="D125" s="12"/>
      <c r="E125" s="12"/>
      <c r="F125" s="12"/>
      <c r="G125" s="12"/>
      <c r="H125" s="12"/>
      <c r="I125" s="12"/>
      <c r="J125" s="12"/>
      <c r="K125" s="12"/>
      <c r="L125" s="12"/>
      <c r="M125" s="12"/>
      <c r="N125" s="12"/>
      <c r="O125" s="12"/>
      <c r="P125" s="12"/>
      <c r="Q125" s="12"/>
      <c r="R125" s="12"/>
      <c r="S125" s="12"/>
      <c r="T125" s="12"/>
      <c r="U125" s="12"/>
    </row>
    <row r="126" spans="2:21" ht="12.75">
      <c r="B126" s="12"/>
      <c r="C126" s="12"/>
      <c r="D126" s="12"/>
      <c r="E126" s="12"/>
      <c r="F126" s="12"/>
      <c r="G126" s="12"/>
      <c r="H126" s="12"/>
      <c r="I126" s="12"/>
      <c r="J126" s="12"/>
      <c r="K126" s="12"/>
      <c r="L126" s="12"/>
      <c r="M126" s="12"/>
      <c r="N126" s="12"/>
      <c r="O126" s="12"/>
      <c r="P126" s="12"/>
      <c r="Q126" s="12"/>
      <c r="R126" s="12"/>
      <c r="S126" s="12"/>
      <c r="T126" s="12"/>
      <c r="U126" s="12"/>
    </row>
    <row r="127" spans="2:21" ht="12.75">
      <c r="B127" s="12"/>
      <c r="C127" s="12"/>
      <c r="D127" s="12"/>
      <c r="E127" s="12"/>
      <c r="F127" s="12"/>
      <c r="G127" s="12"/>
      <c r="H127" s="12"/>
      <c r="I127" s="12"/>
      <c r="J127" s="12"/>
      <c r="K127" s="12"/>
      <c r="L127" s="12"/>
      <c r="M127" s="12"/>
      <c r="N127" s="12"/>
      <c r="O127" s="12"/>
      <c r="P127" s="12"/>
      <c r="Q127" s="12"/>
      <c r="R127" s="12"/>
      <c r="S127" s="12"/>
      <c r="T127" s="12"/>
      <c r="U127" s="12"/>
    </row>
    <row r="128" spans="2:21" ht="12.75">
      <c r="B128" s="12"/>
      <c r="C128" s="12"/>
      <c r="D128" s="12"/>
      <c r="E128" s="12"/>
      <c r="F128" s="12"/>
      <c r="G128" s="12"/>
      <c r="H128" s="12"/>
      <c r="I128" s="12"/>
      <c r="J128" s="12"/>
      <c r="K128" s="12"/>
      <c r="L128" s="12"/>
      <c r="M128" s="12"/>
      <c r="N128" s="12"/>
      <c r="O128" s="12"/>
      <c r="P128" s="12"/>
      <c r="Q128" s="12"/>
      <c r="R128" s="12"/>
      <c r="S128" s="12"/>
      <c r="T128" s="12"/>
      <c r="U128" s="12"/>
    </row>
    <row r="129" spans="2:21" ht="12.75">
      <c r="B129" s="12"/>
      <c r="C129" s="12"/>
      <c r="D129" s="12"/>
      <c r="E129" s="12"/>
      <c r="F129" s="12"/>
      <c r="G129" s="12"/>
      <c r="H129" s="12"/>
      <c r="I129" s="12"/>
      <c r="J129" s="12"/>
      <c r="K129" s="12"/>
      <c r="L129" s="12"/>
      <c r="M129" s="12"/>
      <c r="N129" s="12"/>
      <c r="O129" s="12"/>
      <c r="P129" s="12"/>
      <c r="Q129" s="12"/>
      <c r="R129" s="12"/>
      <c r="S129" s="12"/>
      <c r="T129" s="12"/>
      <c r="U129" s="12"/>
    </row>
    <row r="130" spans="2:21" ht="12.75">
      <c r="B130" s="12"/>
      <c r="C130" s="12"/>
      <c r="D130" s="12"/>
      <c r="E130" s="12"/>
      <c r="F130" s="12"/>
      <c r="G130" s="12"/>
      <c r="H130" s="12"/>
      <c r="I130" s="12"/>
      <c r="J130" s="12"/>
      <c r="K130" s="12"/>
      <c r="L130" s="12"/>
      <c r="M130" s="12"/>
      <c r="N130" s="12"/>
      <c r="O130" s="12"/>
      <c r="P130" s="12"/>
      <c r="Q130" s="12"/>
      <c r="R130" s="12"/>
      <c r="S130" s="12"/>
      <c r="T130" s="12"/>
      <c r="U130" s="12"/>
    </row>
    <row r="131" spans="2:21" ht="12.75">
      <c r="B131" s="12"/>
      <c r="C131" s="12"/>
      <c r="D131" s="12"/>
      <c r="E131" s="12"/>
      <c r="F131" s="12"/>
      <c r="G131" s="12"/>
      <c r="H131" s="12"/>
      <c r="I131" s="12"/>
      <c r="J131" s="12"/>
      <c r="K131" s="12"/>
      <c r="L131" s="12"/>
      <c r="M131" s="12"/>
      <c r="N131" s="12"/>
      <c r="O131" s="12"/>
      <c r="P131" s="12"/>
      <c r="Q131" s="12"/>
      <c r="R131" s="12"/>
      <c r="S131" s="12"/>
      <c r="T131" s="12"/>
      <c r="U131" s="12"/>
    </row>
    <row r="132" spans="2:21" ht="12.75">
      <c r="B132" s="12"/>
      <c r="C132" s="12"/>
      <c r="D132" s="12"/>
      <c r="E132" s="12"/>
      <c r="F132" s="12"/>
      <c r="G132" s="12"/>
      <c r="H132" s="12"/>
      <c r="I132" s="12"/>
      <c r="J132" s="12"/>
      <c r="K132" s="12"/>
      <c r="L132" s="12"/>
      <c r="M132" s="12"/>
      <c r="N132" s="12"/>
      <c r="O132" s="12"/>
      <c r="P132" s="12"/>
      <c r="Q132" s="12"/>
      <c r="R132" s="12"/>
      <c r="S132" s="12"/>
      <c r="T132" s="12"/>
      <c r="U132" s="12"/>
    </row>
    <row r="133" spans="2:21" ht="12.75">
      <c r="B133" s="12"/>
      <c r="C133" s="12"/>
      <c r="D133" s="12"/>
      <c r="E133" s="12"/>
      <c r="F133" s="12"/>
      <c r="G133" s="12"/>
      <c r="H133" s="12"/>
      <c r="I133" s="12"/>
      <c r="J133" s="12"/>
      <c r="K133" s="12"/>
      <c r="L133" s="12"/>
      <c r="M133" s="12"/>
      <c r="N133" s="12"/>
      <c r="O133" s="12"/>
      <c r="P133" s="12"/>
      <c r="Q133" s="12"/>
      <c r="R133" s="12"/>
      <c r="S133" s="12"/>
      <c r="T133" s="12"/>
      <c r="U133" s="12"/>
    </row>
    <row r="134" spans="2:21" ht="12.75">
      <c r="B134" s="12"/>
      <c r="C134" s="12"/>
      <c r="D134" s="12"/>
      <c r="E134" s="12"/>
      <c r="F134" s="12"/>
      <c r="G134" s="12"/>
      <c r="H134" s="12"/>
      <c r="I134" s="12"/>
      <c r="J134" s="12"/>
      <c r="K134" s="12"/>
      <c r="L134" s="12"/>
      <c r="M134" s="12"/>
      <c r="N134" s="12"/>
      <c r="O134" s="12"/>
      <c r="P134" s="12"/>
      <c r="Q134" s="12"/>
      <c r="R134" s="12"/>
      <c r="S134" s="12"/>
      <c r="T134" s="12"/>
      <c r="U134" s="12"/>
    </row>
    <row r="135" spans="2:21" ht="12.75">
      <c r="B135" s="12"/>
      <c r="C135" s="12"/>
      <c r="D135" s="12"/>
      <c r="E135" s="12"/>
      <c r="F135" s="12"/>
      <c r="G135" s="12"/>
      <c r="H135" s="12"/>
      <c r="I135" s="12"/>
      <c r="J135" s="12"/>
      <c r="K135" s="12"/>
      <c r="L135" s="12"/>
      <c r="M135" s="12"/>
      <c r="N135" s="12"/>
      <c r="O135" s="12"/>
      <c r="P135" s="12"/>
      <c r="Q135" s="12"/>
      <c r="R135" s="12"/>
      <c r="S135" s="12"/>
      <c r="T135" s="12"/>
      <c r="U135" s="12"/>
    </row>
    <row r="136" spans="2:21" ht="12.75">
      <c r="B136" s="12"/>
      <c r="C136" s="12"/>
      <c r="D136" s="12"/>
      <c r="E136" s="12"/>
      <c r="F136" s="12"/>
      <c r="G136" s="12"/>
      <c r="H136" s="12"/>
      <c r="I136" s="12"/>
      <c r="J136" s="12"/>
      <c r="K136" s="12"/>
      <c r="L136" s="12"/>
      <c r="M136" s="12"/>
      <c r="N136" s="12"/>
      <c r="O136" s="12"/>
      <c r="P136" s="12"/>
      <c r="Q136" s="12"/>
      <c r="R136" s="12"/>
      <c r="S136" s="12"/>
      <c r="T136" s="12"/>
      <c r="U136" s="12"/>
    </row>
    <row r="137" spans="2:21" ht="12.75">
      <c r="B137" s="12"/>
      <c r="C137" s="12"/>
      <c r="D137" s="12"/>
      <c r="E137" s="12"/>
      <c r="F137" s="12"/>
      <c r="G137" s="12"/>
      <c r="H137" s="12"/>
      <c r="I137" s="12"/>
      <c r="J137" s="12"/>
      <c r="K137" s="12"/>
      <c r="L137" s="12"/>
      <c r="M137" s="12"/>
      <c r="N137" s="12"/>
      <c r="O137" s="12"/>
      <c r="P137" s="12"/>
      <c r="Q137" s="12"/>
      <c r="R137" s="12"/>
      <c r="S137" s="12"/>
      <c r="T137" s="12"/>
      <c r="U137" s="12"/>
    </row>
    <row r="138" spans="2:21" ht="12.75">
      <c r="B138" s="12"/>
      <c r="C138" s="12"/>
      <c r="D138" s="12"/>
      <c r="E138" s="12"/>
      <c r="F138" s="12"/>
      <c r="G138" s="12"/>
      <c r="H138" s="12"/>
      <c r="I138" s="12"/>
      <c r="J138" s="12"/>
      <c r="K138" s="12"/>
      <c r="L138" s="12"/>
      <c r="M138" s="12"/>
      <c r="N138" s="12"/>
      <c r="O138" s="12"/>
      <c r="P138" s="12"/>
      <c r="Q138" s="12"/>
      <c r="R138" s="12"/>
      <c r="S138" s="12"/>
      <c r="T138" s="12"/>
      <c r="U138" s="12"/>
    </row>
    <row r="139" spans="2:21" ht="12.75">
      <c r="B139" s="12"/>
      <c r="C139" s="12"/>
      <c r="D139" s="12"/>
      <c r="E139" s="12"/>
      <c r="F139" s="12"/>
      <c r="G139" s="12"/>
      <c r="H139" s="12"/>
      <c r="I139" s="12"/>
      <c r="J139" s="12"/>
      <c r="K139" s="12"/>
      <c r="L139" s="12"/>
      <c r="M139" s="12"/>
      <c r="N139" s="12"/>
      <c r="O139" s="12"/>
      <c r="P139" s="12"/>
      <c r="Q139" s="12"/>
      <c r="R139" s="12"/>
      <c r="S139" s="12"/>
      <c r="T139" s="12"/>
      <c r="U139" s="12"/>
    </row>
    <row r="140" spans="2:21" ht="12.75">
      <c r="B140" s="12"/>
      <c r="C140" s="12"/>
      <c r="D140" s="12"/>
      <c r="E140" s="12"/>
      <c r="F140" s="12"/>
      <c r="G140" s="12"/>
      <c r="H140" s="12"/>
      <c r="I140" s="12"/>
      <c r="J140" s="12"/>
      <c r="K140" s="12"/>
      <c r="L140" s="12"/>
      <c r="M140" s="12"/>
      <c r="N140" s="12"/>
      <c r="O140" s="12"/>
      <c r="P140" s="12"/>
      <c r="Q140" s="12"/>
      <c r="R140" s="12"/>
      <c r="S140" s="12"/>
      <c r="T140" s="12"/>
      <c r="U140" s="12"/>
    </row>
    <row r="141" spans="2:21" ht="12.75">
      <c r="B141" s="12"/>
      <c r="C141" s="12"/>
      <c r="D141" s="12"/>
      <c r="E141" s="12"/>
      <c r="F141" s="12"/>
      <c r="G141" s="12"/>
      <c r="H141" s="12"/>
      <c r="I141" s="12"/>
      <c r="J141" s="12"/>
      <c r="K141" s="12"/>
      <c r="L141" s="12"/>
      <c r="M141" s="12"/>
      <c r="N141" s="12"/>
      <c r="O141" s="12"/>
      <c r="P141" s="12"/>
      <c r="Q141" s="12"/>
      <c r="R141" s="12"/>
      <c r="S141" s="12"/>
      <c r="T141" s="12"/>
      <c r="U141" s="12"/>
    </row>
    <row r="142" spans="2:21" ht="12.75">
      <c r="B142" s="12"/>
      <c r="C142" s="12"/>
      <c r="D142" s="12"/>
      <c r="E142" s="12"/>
      <c r="F142" s="12"/>
      <c r="G142" s="12"/>
      <c r="H142" s="12"/>
      <c r="I142" s="12"/>
      <c r="J142" s="12"/>
      <c r="K142" s="12"/>
      <c r="L142" s="12"/>
      <c r="M142" s="12"/>
      <c r="N142" s="12"/>
      <c r="O142" s="12"/>
      <c r="P142" s="12"/>
      <c r="Q142" s="12"/>
      <c r="R142" s="12"/>
      <c r="S142" s="12"/>
      <c r="T142" s="12"/>
      <c r="U142" s="12"/>
    </row>
    <row r="143" spans="2:21" ht="12.75">
      <c r="B143" s="12"/>
      <c r="C143" s="12"/>
      <c r="D143" s="12"/>
      <c r="E143" s="12"/>
      <c r="F143" s="12"/>
      <c r="G143" s="12"/>
      <c r="H143" s="12"/>
      <c r="I143" s="12"/>
      <c r="J143" s="12"/>
      <c r="K143" s="12"/>
      <c r="L143" s="12"/>
      <c r="M143" s="12"/>
      <c r="N143" s="12"/>
      <c r="O143" s="12"/>
      <c r="P143" s="12"/>
      <c r="Q143" s="12"/>
      <c r="R143" s="12"/>
      <c r="S143" s="12"/>
      <c r="T143" s="12"/>
      <c r="U143" s="12"/>
    </row>
    <row r="144" spans="2:21" ht="12.75">
      <c r="B144" s="12"/>
      <c r="C144" s="12"/>
      <c r="D144" s="12"/>
      <c r="E144" s="12"/>
      <c r="F144" s="12"/>
      <c r="G144" s="12"/>
      <c r="H144" s="12"/>
      <c r="I144" s="12"/>
      <c r="J144" s="12"/>
      <c r="K144" s="12"/>
      <c r="L144" s="12"/>
      <c r="M144" s="12"/>
      <c r="N144" s="12"/>
      <c r="O144" s="12"/>
      <c r="P144" s="12"/>
      <c r="Q144" s="12"/>
      <c r="R144" s="12"/>
      <c r="S144" s="12"/>
      <c r="T144" s="12"/>
      <c r="U144" s="12"/>
    </row>
    <row r="145" spans="2:21" ht="12.75">
      <c r="B145" s="12"/>
      <c r="C145" s="12"/>
      <c r="D145" s="12"/>
      <c r="E145" s="12"/>
      <c r="F145" s="12"/>
      <c r="G145" s="12"/>
      <c r="H145" s="12"/>
      <c r="I145" s="12"/>
      <c r="J145" s="12"/>
      <c r="K145" s="12"/>
      <c r="L145" s="12"/>
      <c r="M145" s="12"/>
      <c r="N145" s="12"/>
      <c r="O145" s="12"/>
      <c r="P145" s="12"/>
      <c r="Q145" s="12"/>
      <c r="R145" s="12"/>
      <c r="S145" s="12"/>
      <c r="T145" s="12"/>
      <c r="U145" s="12"/>
    </row>
    <row r="146" spans="2:21" ht="12.75">
      <c r="B146" s="12"/>
      <c r="C146" s="12"/>
      <c r="D146" s="12"/>
      <c r="E146" s="12"/>
      <c r="F146" s="12"/>
      <c r="G146" s="12"/>
      <c r="H146" s="12"/>
      <c r="I146" s="12"/>
      <c r="J146" s="12"/>
      <c r="K146" s="12"/>
      <c r="L146" s="12"/>
      <c r="M146" s="12"/>
      <c r="N146" s="12"/>
      <c r="O146" s="12"/>
      <c r="P146" s="12"/>
      <c r="Q146" s="12"/>
      <c r="R146" s="12"/>
      <c r="S146" s="12"/>
      <c r="T146" s="12"/>
      <c r="U146" s="12"/>
    </row>
    <row r="147" spans="2:21" ht="12.75">
      <c r="B147" s="12"/>
      <c r="C147" s="12"/>
      <c r="D147" s="12"/>
      <c r="E147" s="12"/>
      <c r="F147" s="12"/>
      <c r="G147" s="12"/>
      <c r="H147" s="12"/>
      <c r="I147" s="12"/>
      <c r="J147" s="12"/>
      <c r="K147" s="12"/>
      <c r="L147" s="12"/>
      <c r="M147" s="12"/>
      <c r="N147" s="12"/>
      <c r="O147" s="12"/>
      <c r="P147" s="12"/>
      <c r="Q147" s="12"/>
      <c r="R147" s="12"/>
      <c r="S147" s="12"/>
      <c r="T147" s="12"/>
      <c r="U147" s="12"/>
    </row>
    <row r="148" spans="2:21" ht="12.75">
      <c r="B148" s="12"/>
      <c r="C148" s="12"/>
      <c r="D148" s="12"/>
      <c r="E148" s="12"/>
      <c r="F148" s="12"/>
      <c r="G148" s="12"/>
      <c r="H148" s="12"/>
      <c r="I148" s="12"/>
      <c r="J148" s="12"/>
      <c r="K148" s="12"/>
      <c r="L148" s="12"/>
      <c r="M148" s="12"/>
      <c r="N148" s="12"/>
      <c r="O148" s="12"/>
      <c r="P148" s="12"/>
      <c r="Q148" s="12"/>
      <c r="R148" s="12"/>
      <c r="S148" s="12"/>
      <c r="T148" s="12"/>
      <c r="U148" s="12"/>
    </row>
    <row r="149" spans="2:21" ht="12.75">
      <c r="B149" s="12"/>
      <c r="C149" s="12"/>
      <c r="D149" s="12"/>
      <c r="E149" s="12"/>
      <c r="F149" s="12"/>
      <c r="G149" s="12"/>
      <c r="H149" s="12"/>
      <c r="I149" s="12"/>
      <c r="J149" s="12"/>
      <c r="K149" s="12"/>
      <c r="L149" s="12"/>
      <c r="M149" s="12"/>
      <c r="N149" s="12"/>
      <c r="O149" s="12"/>
      <c r="P149" s="12"/>
      <c r="Q149" s="12"/>
      <c r="R149" s="12"/>
      <c r="S149" s="12"/>
      <c r="T149" s="12"/>
      <c r="U149" s="12"/>
    </row>
    <row r="150" spans="2:21" ht="12.75">
      <c r="B150" s="12"/>
      <c r="C150" s="12"/>
      <c r="D150" s="12"/>
      <c r="E150" s="12"/>
      <c r="F150" s="12"/>
      <c r="G150" s="12"/>
      <c r="H150" s="12"/>
      <c r="I150" s="12"/>
      <c r="J150" s="12"/>
      <c r="K150" s="12"/>
      <c r="L150" s="12"/>
      <c r="M150" s="12"/>
      <c r="N150" s="12"/>
      <c r="O150" s="12"/>
      <c r="P150" s="12"/>
      <c r="Q150" s="12"/>
      <c r="R150" s="12"/>
      <c r="S150" s="12"/>
      <c r="T150" s="12"/>
      <c r="U150" s="12"/>
    </row>
    <row r="151" spans="2:21" ht="12.75">
      <c r="B151" s="12"/>
      <c r="C151" s="12"/>
      <c r="D151" s="12"/>
      <c r="E151" s="12"/>
      <c r="F151" s="12"/>
      <c r="G151" s="12"/>
      <c r="H151" s="12"/>
      <c r="I151" s="12"/>
      <c r="J151" s="12"/>
      <c r="K151" s="12"/>
      <c r="L151" s="12"/>
      <c r="M151" s="12"/>
      <c r="N151" s="12"/>
      <c r="O151" s="12"/>
      <c r="P151" s="12"/>
      <c r="Q151" s="12"/>
      <c r="R151" s="12"/>
      <c r="S151" s="12"/>
      <c r="T151" s="12"/>
      <c r="U151" s="12"/>
    </row>
    <row r="152" spans="2:21" ht="12.75">
      <c r="B152" s="12"/>
      <c r="C152" s="12"/>
      <c r="D152" s="12"/>
      <c r="E152" s="12"/>
      <c r="F152" s="12"/>
      <c r="G152" s="12"/>
      <c r="H152" s="12"/>
      <c r="I152" s="12"/>
      <c r="J152" s="12"/>
      <c r="K152" s="12"/>
      <c r="L152" s="12"/>
      <c r="M152" s="12"/>
      <c r="N152" s="12"/>
      <c r="O152" s="12"/>
      <c r="P152" s="12"/>
      <c r="Q152" s="12"/>
      <c r="R152" s="12"/>
      <c r="S152" s="12"/>
      <c r="T152" s="12"/>
      <c r="U152" s="12"/>
    </row>
    <row r="153" spans="2:21" ht="12.75">
      <c r="B153" s="12"/>
      <c r="C153" s="12"/>
      <c r="D153" s="12"/>
      <c r="E153" s="12"/>
      <c r="F153" s="12"/>
      <c r="G153" s="12"/>
      <c r="H153" s="12"/>
      <c r="I153" s="12"/>
      <c r="J153" s="12"/>
      <c r="K153" s="12"/>
      <c r="L153" s="12"/>
      <c r="M153" s="12"/>
      <c r="N153" s="12"/>
      <c r="O153" s="12"/>
      <c r="P153" s="12"/>
      <c r="Q153" s="12"/>
      <c r="R153" s="12"/>
      <c r="S153" s="12"/>
      <c r="T153" s="12"/>
      <c r="U153" s="12"/>
    </row>
    <row r="154" spans="2:21" ht="12.75">
      <c r="B154" s="12"/>
      <c r="C154" s="12"/>
      <c r="D154" s="12"/>
      <c r="E154" s="12"/>
      <c r="F154" s="12"/>
      <c r="G154" s="12"/>
      <c r="H154" s="12"/>
      <c r="I154" s="12"/>
      <c r="J154" s="12"/>
      <c r="K154" s="12"/>
      <c r="L154" s="12"/>
      <c r="M154" s="12"/>
      <c r="N154" s="12"/>
      <c r="O154" s="12"/>
      <c r="P154" s="12"/>
      <c r="Q154" s="12"/>
      <c r="R154" s="12"/>
      <c r="S154" s="12"/>
      <c r="T154" s="12"/>
      <c r="U154" s="12"/>
    </row>
    <row r="155" spans="2:21" ht="12.75">
      <c r="B155" s="12"/>
      <c r="C155" s="12"/>
      <c r="D155" s="12"/>
      <c r="E155" s="12"/>
      <c r="F155" s="12"/>
      <c r="G155" s="12"/>
      <c r="H155" s="12"/>
      <c r="I155" s="12"/>
      <c r="J155" s="12"/>
      <c r="K155" s="12"/>
      <c r="L155" s="12"/>
      <c r="M155" s="12"/>
      <c r="N155" s="12"/>
      <c r="O155" s="12"/>
      <c r="P155" s="12"/>
      <c r="Q155" s="12"/>
      <c r="R155" s="12"/>
      <c r="S155" s="12"/>
      <c r="T155" s="12"/>
      <c r="U155" s="12"/>
    </row>
    <row r="156" spans="2:21" ht="12.75">
      <c r="B156" s="12"/>
      <c r="C156" s="12"/>
      <c r="D156" s="12"/>
      <c r="E156" s="12"/>
      <c r="F156" s="12"/>
      <c r="G156" s="12"/>
      <c r="H156" s="12"/>
      <c r="I156" s="12"/>
      <c r="J156" s="12"/>
      <c r="K156" s="12"/>
      <c r="L156" s="12"/>
      <c r="M156" s="12"/>
      <c r="N156" s="12"/>
      <c r="O156" s="12"/>
      <c r="P156" s="12"/>
      <c r="Q156" s="12"/>
      <c r="R156" s="12"/>
      <c r="S156" s="12"/>
      <c r="T156" s="12"/>
      <c r="U156" s="12"/>
    </row>
    <row r="157" spans="2:21" ht="12.75">
      <c r="B157" s="12"/>
      <c r="C157" s="12"/>
      <c r="D157" s="12"/>
      <c r="E157" s="12"/>
      <c r="F157" s="12"/>
      <c r="G157" s="12"/>
      <c r="H157" s="12"/>
      <c r="I157" s="12"/>
      <c r="J157" s="12"/>
      <c r="K157" s="12"/>
      <c r="L157" s="12"/>
      <c r="M157" s="12"/>
      <c r="N157" s="12"/>
      <c r="O157" s="12"/>
      <c r="P157" s="12"/>
      <c r="Q157" s="12"/>
      <c r="R157" s="12"/>
      <c r="S157" s="12"/>
      <c r="T157" s="12"/>
      <c r="U157" s="12"/>
    </row>
    <row r="158" spans="2:21" ht="12.75">
      <c r="B158" s="12"/>
      <c r="C158" s="12"/>
      <c r="D158" s="12"/>
      <c r="E158" s="12"/>
      <c r="F158" s="12"/>
      <c r="G158" s="12"/>
      <c r="H158" s="12"/>
      <c r="I158" s="12"/>
      <c r="J158" s="12"/>
      <c r="K158" s="12"/>
      <c r="L158" s="12"/>
      <c r="M158" s="12"/>
      <c r="N158" s="12"/>
      <c r="O158" s="12"/>
      <c r="P158" s="12"/>
      <c r="Q158" s="12"/>
      <c r="R158" s="12"/>
      <c r="S158" s="12"/>
      <c r="T158" s="12"/>
      <c r="U158" s="12"/>
    </row>
    <row r="159" spans="2:21" ht="12.75">
      <c r="B159" s="12"/>
      <c r="C159" s="12"/>
      <c r="D159" s="12"/>
      <c r="E159" s="12"/>
      <c r="F159" s="12"/>
      <c r="G159" s="12"/>
      <c r="H159" s="12"/>
      <c r="I159" s="12"/>
      <c r="J159" s="12"/>
      <c r="K159" s="12"/>
      <c r="L159" s="12"/>
      <c r="M159" s="12"/>
      <c r="N159" s="12"/>
      <c r="O159" s="12"/>
      <c r="P159" s="12"/>
      <c r="Q159" s="12"/>
      <c r="R159" s="12"/>
      <c r="S159" s="12"/>
      <c r="T159" s="12"/>
      <c r="U159" s="12"/>
    </row>
    <row r="160" spans="2:21" ht="12.75">
      <c r="B160" s="12"/>
      <c r="C160" s="12"/>
      <c r="D160" s="12"/>
      <c r="E160" s="12"/>
      <c r="F160" s="12"/>
      <c r="G160" s="12"/>
      <c r="H160" s="12"/>
      <c r="I160" s="12"/>
      <c r="J160" s="12"/>
      <c r="K160" s="12"/>
      <c r="L160" s="12"/>
      <c r="M160" s="12"/>
      <c r="N160" s="12"/>
      <c r="O160" s="12"/>
      <c r="P160" s="12"/>
      <c r="Q160" s="12"/>
      <c r="R160" s="12"/>
      <c r="S160" s="12"/>
      <c r="T160" s="12"/>
      <c r="U160" s="12"/>
    </row>
    <row r="161" spans="2:21" ht="12.75">
      <c r="B161" s="12"/>
      <c r="C161" s="12"/>
      <c r="D161" s="12"/>
      <c r="E161" s="12"/>
      <c r="F161" s="12"/>
      <c r="G161" s="12"/>
      <c r="H161" s="12"/>
      <c r="I161" s="12"/>
      <c r="J161" s="12"/>
      <c r="K161" s="12"/>
      <c r="L161" s="12"/>
      <c r="M161" s="12"/>
      <c r="N161" s="12"/>
      <c r="O161" s="12"/>
      <c r="P161" s="12"/>
      <c r="Q161" s="12"/>
      <c r="R161" s="12"/>
      <c r="S161" s="12"/>
      <c r="T161" s="12"/>
      <c r="U161" s="12"/>
    </row>
    <row r="162" spans="2:21" ht="12.75">
      <c r="B162" s="12"/>
      <c r="C162" s="12"/>
      <c r="D162" s="12"/>
      <c r="E162" s="12"/>
      <c r="F162" s="12"/>
      <c r="G162" s="12"/>
      <c r="H162" s="12"/>
      <c r="I162" s="12"/>
      <c r="J162" s="12"/>
      <c r="K162" s="12"/>
      <c r="L162" s="12"/>
      <c r="M162" s="12"/>
      <c r="N162" s="12"/>
      <c r="O162" s="12"/>
      <c r="P162" s="12"/>
      <c r="Q162" s="12"/>
      <c r="R162" s="12"/>
      <c r="S162" s="12"/>
      <c r="T162" s="12"/>
      <c r="U162" s="12"/>
    </row>
    <row r="163" spans="2:21" ht="12.75">
      <c r="B163" s="12"/>
      <c r="C163" s="12"/>
      <c r="D163" s="12"/>
      <c r="E163" s="12"/>
      <c r="F163" s="12"/>
      <c r="G163" s="12"/>
      <c r="H163" s="12"/>
      <c r="I163" s="12"/>
      <c r="J163" s="12"/>
      <c r="K163" s="12"/>
      <c r="L163" s="12"/>
      <c r="M163" s="12"/>
      <c r="N163" s="12"/>
      <c r="O163" s="12"/>
      <c r="P163" s="12"/>
      <c r="Q163" s="12"/>
      <c r="R163" s="12"/>
      <c r="S163" s="12"/>
      <c r="T163" s="12"/>
      <c r="U163" s="12"/>
    </row>
    <row r="164" spans="2:21" ht="12.75">
      <c r="B164" s="12"/>
      <c r="C164" s="12"/>
      <c r="D164" s="12"/>
      <c r="E164" s="12"/>
      <c r="F164" s="12"/>
      <c r="G164" s="12"/>
      <c r="H164" s="12"/>
      <c r="I164" s="12"/>
      <c r="J164" s="12"/>
      <c r="K164" s="12"/>
      <c r="L164" s="12"/>
      <c r="M164" s="12"/>
      <c r="N164" s="12"/>
      <c r="O164" s="12"/>
      <c r="P164" s="12"/>
      <c r="Q164" s="12"/>
      <c r="R164" s="12"/>
      <c r="S164" s="12"/>
      <c r="T164" s="12"/>
      <c r="U164" s="12"/>
    </row>
    <row r="165" spans="2:21" ht="12.75">
      <c r="B165" s="12"/>
      <c r="C165" s="12"/>
      <c r="D165" s="12"/>
      <c r="E165" s="12"/>
      <c r="F165" s="12"/>
      <c r="G165" s="12"/>
      <c r="H165" s="12"/>
      <c r="I165" s="12"/>
      <c r="J165" s="12"/>
      <c r="K165" s="12"/>
      <c r="L165" s="12"/>
      <c r="M165" s="12"/>
      <c r="N165" s="12"/>
      <c r="O165" s="12"/>
      <c r="P165" s="12"/>
      <c r="Q165" s="12"/>
      <c r="R165" s="12"/>
      <c r="S165" s="12"/>
      <c r="T165" s="12"/>
      <c r="U165" s="12"/>
    </row>
    <row r="166" spans="2:21" ht="12.75">
      <c r="B166" s="12"/>
      <c r="C166" s="12"/>
      <c r="D166" s="12"/>
      <c r="E166" s="12"/>
      <c r="F166" s="12"/>
      <c r="G166" s="12"/>
      <c r="H166" s="12"/>
      <c r="I166" s="12"/>
      <c r="J166" s="12"/>
      <c r="K166" s="12"/>
      <c r="L166" s="12"/>
      <c r="M166" s="12"/>
      <c r="N166" s="12"/>
      <c r="O166" s="12"/>
      <c r="P166" s="12"/>
      <c r="Q166" s="12"/>
      <c r="R166" s="12"/>
      <c r="S166" s="12"/>
      <c r="T166" s="12"/>
      <c r="U166" s="12"/>
    </row>
    <row r="167" spans="2:21" ht="12.75">
      <c r="B167" s="12"/>
      <c r="C167" s="12"/>
      <c r="D167" s="12"/>
      <c r="E167" s="12"/>
      <c r="F167" s="12"/>
      <c r="G167" s="12"/>
      <c r="H167" s="12"/>
      <c r="I167" s="12"/>
      <c r="J167" s="12"/>
      <c r="K167" s="12"/>
      <c r="L167" s="12"/>
      <c r="M167" s="12"/>
      <c r="N167" s="12"/>
      <c r="O167" s="12"/>
      <c r="P167" s="12"/>
      <c r="Q167" s="12"/>
      <c r="R167" s="12"/>
      <c r="S167" s="12"/>
      <c r="T167" s="12"/>
      <c r="U167" s="12"/>
    </row>
    <row r="168" spans="2:21" ht="12.75">
      <c r="B168" s="12"/>
      <c r="C168" s="12"/>
      <c r="D168" s="12"/>
      <c r="E168" s="12"/>
      <c r="F168" s="12"/>
      <c r="G168" s="12"/>
      <c r="H168" s="12"/>
      <c r="I168" s="12"/>
      <c r="J168" s="12"/>
      <c r="K168" s="12"/>
      <c r="L168" s="12"/>
      <c r="M168" s="12"/>
      <c r="N168" s="12"/>
      <c r="O168" s="12"/>
      <c r="P168" s="12"/>
      <c r="Q168" s="12"/>
      <c r="R168" s="12"/>
      <c r="S168" s="12"/>
      <c r="T168" s="12"/>
      <c r="U168" s="12"/>
    </row>
    <row r="169" spans="2:21" ht="12.75">
      <c r="B169" s="12"/>
      <c r="C169" s="12"/>
      <c r="D169" s="12"/>
      <c r="E169" s="12"/>
      <c r="F169" s="12"/>
      <c r="G169" s="12"/>
      <c r="H169" s="12"/>
      <c r="I169" s="12"/>
      <c r="J169" s="12"/>
      <c r="K169" s="12"/>
      <c r="L169" s="12"/>
      <c r="M169" s="12"/>
      <c r="N169" s="12"/>
      <c r="O169" s="12"/>
      <c r="P169" s="12"/>
      <c r="Q169" s="12"/>
      <c r="R169" s="12"/>
      <c r="S169" s="12"/>
      <c r="T169" s="12"/>
      <c r="U169" s="12"/>
    </row>
    <row r="170" spans="2:21" ht="12.75">
      <c r="B170" s="12"/>
      <c r="C170" s="12"/>
      <c r="D170" s="12"/>
      <c r="E170" s="12"/>
      <c r="F170" s="12"/>
      <c r="G170" s="12"/>
      <c r="H170" s="12"/>
      <c r="I170" s="12"/>
      <c r="J170" s="12"/>
      <c r="K170" s="12"/>
      <c r="L170" s="12"/>
      <c r="M170" s="12"/>
      <c r="N170" s="12"/>
      <c r="O170" s="12"/>
      <c r="P170" s="12"/>
      <c r="Q170" s="12"/>
      <c r="R170" s="12"/>
      <c r="S170" s="12"/>
      <c r="T170" s="12"/>
      <c r="U170" s="12"/>
    </row>
    <row r="171" spans="2:21" ht="12.75">
      <c r="B171" s="12"/>
      <c r="C171" s="12"/>
      <c r="D171" s="12"/>
      <c r="E171" s="12"/>
      <c r="F171" s="12"/>
      <c r="G171" s="12"/>
      <c r="H171" s="12"/>
      <c r="I171" s="12"/>
      <c r="J171" s="12"/>
      <c r="K171" s="12"/>
      <c r="L171" s="12"/>
      <c r="M171" s="12"/>
      <c r="N171" s="12"/>
      <c r="O171" s="12"/>
      <c r="P171" s="12"/>
      <c r="Q171" s="12"/>
      <c r="R171" s="12"/>
      <c r="S171" s="12"/>
      <c r="T171" s="12"/>
      <c r="U171" s="12"/>
    </row>
    <row r="172" spans="2:21" ht="12.75">
      <c r="B172" s="12"/>
      <c r="C172" s="12"/>
      <c r="D172" s="12"/>
      <c r="E172" s="12"/>
      <c r="F172" s="12"/>
      <c r="G172" s="12"/>
      <c r="H172" s="12"/>
      <c r="I172" s="12"/>
      <c r="J172" s="12"/>
      <c r="K172" s="12"/>
      <c r="L172" s="12"/>
      <c r="M172" s="12"/>
      <c r="N172" s="12"/>
      <c r="O172" s="12"/>
      <c r="P172" s="12"/>
      <c r="Q172" s="12"/>
      <c r="R172" s="12"/>
      <c r="S172" s="12"/>
      <c r="T172" s="12"/>
      <c r="U172" s="12"/>
    </row>
    <row r="173" spans="2:21" ht="12.75">
      <c r="B173" s="12"/>
      <c r="C173" s="12"/>
      <c r="D173" s="12"/>
      <c r="E173" s="12"/>
      <c r="F173" s="12"/>
      <c r="G173" s="12"/>
      <c r="H173" s="12"/>
      <c r="I173" s="12"/>
      <c r="J173" s="12"/>
      <c r="K173" s="12"/>
      <c r="L173" s="12"/>
      <c r="M173" s="12"/>
      <c r="N173" s="12"/>
      <c r="O173" s="12"/>
      <c r="P173" s="12"/>
      <c r="Q173" s="12"/>
      <c r="R173" s="12"/>
      <c r="S173" s="12"/>
      <c r="T173" s="12"/>
      <c r="U173" s="12"/>
    </row>
    <row r="174" spans="2:21" ht="12.75">
      <c r="B174" s="12"/>
      <c r="C174" s="12"/>
      <c r="D174" s="12"/>
      <c r="E174" s="12"/>
      <c r="F174" s="12"/>
      <c r="G174" s="12"/>
      <c r="H174" s="12"/>
      <c r="I174" s="12"/>
      <c r="J174" s="12"/>
      <c r="K174" s="12"/>
      <c r="L174" s="12"/>
      <c r="M174" s="12"/>
      <c r="N174" s="12"/>
      <c r="O174" s="12"/>
      <c r="P174" s="12"/>
      <c r="Q174" s="12"/>
      <c r="R174" s="12"/>
      <c r="S174" s="12"/>
      <c r="T174" s="12"/>
      <c r="U174" s="12"/>
    </row>
    <row r="175" spans="2:21" ht="12.75">
      <c r="B175" s="12"/>
      <c r="C175" s="12"/>
      <c r="D175" s="12"/>
      <c r="E175" s="12"/>
      <c r="F175" s="12"/>
      <c r="G175" s="12"/>
      <c r="H175" s="12"/>
      <c r="I175" s="12"/>
      <c r="J175" s="12"/>
      <c r="K175" s="12"/>
      <c r="L175" s="12"/>
      <c r="M175" s="12"/>
      <c r="N175" s="12"/>
      <c r="O175" s="12"/>
      <c r="P175" s="12"/>
      <c r="Q175" s="12"/>
      <c r="R175" s="12"/>
      <c r="S175" s="12"/>
      <c r="T175" s="12"/>
      <c r="U175" s="12"/>
    </row>
    <row r="176" spans="2:21" ht="12.75">
      <c r="B176" s="12"/>
      <c r="C176" s="12"/>
      <c r="D176" s="12"/>
      <c r="E176" s="12"/>
      <c r="F176" s="12"/>
      <c r="G176" s="12"/>
      <c r="H176" s="12"/>
      <c r="I176" s="12"/>
      <c r="J176" s="12"/>
      <c r="K176" s="12"/>
      <c r="L176" s="12"/>
      <c r="M176" s="12"/>
      <c r="N176" s="12"/>
      <c r="O176" s="12"/>
      <c r="P176" s="12"/>
      <c r="Q176" s="12"/>
      <c r="R176" s="12"/>
      <c r="S176" s="12"/>
      <c r="T176" s="12"/>
      <c r="U176" s="12"/>
    </row>
    <row r="177" spans="2:21" ht="12.75">
      <c r="B177" s="12"/>
      <c r="C177" s="12"/>
      <c r="D177" s="12"/>
      <c r="E177" s="12"/>
      <c r="F177" s="12"/>
      <c r="G177" s="12"/>
      <c r="H177" s="12"/>
      <c r="I177" s="12"/>
      <c r="J177" s="12"/>
      <c r="K177" s="12"/>
      <c r="L177" s="12"/>
      <c r="M177" s="12"/>
      <c r="N177" s="12"/>
      <c r="O177" s="12"/>
      <c r="P177" s="12"/>
      <c r="Q177" s="12"/>
      <c r="R177" s="12"/>
      <c r="S177" s="12"/>
      <c r="T177" s="12"/>
      <c r="U177" s="12"/>
    </row>
    <row r="178" spans="2:21" ht="12.75">
      <c r="B178" s="12"/>
      <c r="C178" s="12"/>
      <c r="D178" s="12"/>
      <c r="E178" s="12"/>
      <c r="F178" s="12"/>
      <c r="G178" s="12"/>
      <c r="H178" s="12"/>
      <c r="I178" s="12"/>
      <c r="J178" s="12"/>
      <c r="K178" s="12"/>
      <c r="L178" s="12"/>
      <c r="M178" s="12"/>
      <c r="N178" s="12"/>
      <c r="O178" s="12"/>
      <c r="P178" s="12"/>
      <c r="Q178" s="12"/>
      <c r="R178" s="12"/>
      <c r="S178" s="12"/>
      <c r="T178" s="12"/>
      <c r="U178" s="12"/>
    </row>
    <row r="179" spans="2:21" ht="12.75">
      <c r="B179" s="12"/>
      <c r="C179" s="12"/>
      <c r="D179" s="12"/>
      <c r="E179" s="12"/>
      <c r="F179" s="12"/>
      <c r="G179" s="12"/>
      <c r="H179" s="12"/>
      <c r="I179" s="12"/>
      <c r="J179" s="12"/>
      <c r="K179" s="12"/>
      <c r="L179" s="12"/>
      <c r="M179" s="12"/>
      <c r="N179" s="12"/>
      <c r="O179" s="12"/>
      <c r="P179" s="12"/>
      <c r="Q179" s="12"/>
      <c r="R179" s="12"/>
      <c r="S179" s="12"/>
      <c r="T179" s="12"/>
      <c r="U179" s="12"/>
    </row>
    <row r="180" spans="2:21" ht="12.75">
      <c r="B180" s="12"/>
      <c r="C180" s="12"/>
      <c r="D180" s="12"/>
      <c r="E180" s="12"/>
      <c r="F180" s="12"/>
      <c r="G180" s="12"/>
      <c r="H180" s="12"/>
      <c r="I180" s="12"/>
      <c r="J180" s="12"/>
      <c r="K180" s="12"/>
      <c r="L180" s="12"/>
      <c r="M180" s="12"/>
      <c r="N180" s="12"/>
      <c r="O180" s="12"/>
      <c r="P180" s="12"/>
      <c r="Q180" s="12"/>
      <c r="R180" s="12"/>
      <c r="S180" s="12"/>
      <c r="T180" s="12"/>
      <c r="U180" s="12"/>
    </row>
    <row r="181" spans="2:21" ht="12.75">
      <c r="B181" s="12"/>
      <c r="C181" s="12"/>
      <c r="D181" s="12"/>
      <c r="E181" s="12"/>
      <c r="F181" s="12"/>
      <c r="G181" s="12"/>
      <c r="H181" s="12"/>
      <c r="I181" s="12"/>
      <c r="J181" s="12"/>
      <c r="K181" s="12"/>
      <c r="L181" s="12"/>
      <c r="M181" s="12"/>
      <c r="N181" s="12"/>
      <c r="O181" s="12"/>
      <c r="P181" s="12"/>
      <c r="Q181" s="12"/>
      <c r="R181" s="12"/>
      <c r="S181" s="12"/>
      <c r="T181" s="12"/>
      <c r="U181" s="12"/>
    </row>
    <row r="182" spans="2:21" ht="12.75">
      <c r="B182" s="12"/>
      <c r="C182" s="12"/>
      <c r="D182" s="12"/>
      <c r="E182" s="12"/>
      <c r="F182" s="12"/>
      <c r="G182" s="12"/>
      <c r="H182" s="12"/>
      <c r="I182" s="12"/>
      <c r="J182" s="12"/>
      <c r="K182" s="12"/>
      <c r="L182" s="12"/>
      <c r="M182" s="12"/>
      <c r="N182" s="12"/>
      <c r="O182" s="12"/>
      <c r="P182" s="12"/>
      <c r="Q182" s="12"/>
      <c r="R182" s="12"/>
      <c r="S182" s="12"/>
      <c r="T182" s="12"/>
      <c r="U182" s="12"/>
    </row>
    <row r="183" spans="2:21" ht="12.75">
      <c r="B183" s="12"/>
      <c r="C183" s="12"/>
      <c r="D183" s="12"/>
      <c r="E183" s="12"/>
      <c r="F183" s="12"/>
      <c r="G183" s="12"/>
      <c r="H183" s="12"/>
      <c r="I183" s="12"/>
      <c r="J183" s="12"/>
      <c r="K183" s="12"/>
      <c r="L183" s="12"/>
      <c r="M183" s="12"/>
      <c r="N183" s="12"/>
      <c r="O183" s="12"/>
      <c r="P183" s="12"/>
      <c r="Q183" s="12"/>
      <c r="R183" s="12"/>
      <c r="S183" s="12"/>
      <c r="T183" s="12"/>
      <c r="U183" s="12"/>
    </row>
    <row r="184" spans="2:21" ht="12.75">
      <c r="B184" s="12"/>
      <c r="C184" s="12"/>
      <c r="D184" s="12"/>
      <c r="E184" s="12"/>
      <c r="F184" s="12"/>
      <c r="G184" s="12"/>
      <c r="H184" s="12"/>
      <c r="I184" s="12"/>
      <c r="J184" s="12"/>
      <c r="K184" s="12"/>
      <c r="L184" s="12"/>
      <c r="M184" s="12"/>
      <c r="N184" s="12"/>
      <c r="O184" s="12"/>
      <c r="P184" s="12"/>
      <c r="Q184" s="12"/>
      <c r="R184" s="12"/>
      <c r="S184" s="12"/>
      <c r="T184" s="12"/>
      <c r="U184" s="12"/>
    </row>
    <row r="185" spans="2:21" ht="12.75">
      <c r="B185" s="12"/>
      <c r="C185" s="12"/>
      <c r="D185" s="12"/>
      <c r="E185" s="12"/>
      <c r="F185" s="12"/>
      <c r="G185" s="12"/>
      <c r="H185" s="12"/>
      <c r="I185" s="12"/>
      <c r="J185" s="12"/>
      <c r="K185" s="12"/>
      <c r="L185" s="12"/>
      <c r="M185" s="12"/>
      <c r="N185" s="12"/>
      <c r="O185" s="12"/>
      <c r="P185" s="12"/>
      <c r="Q185" s="12"/>
      <c r="R185" s="12"/>
      <c r="S185" s="12"/>
      <c r="T185" s="12"/>
      <c r="U185" s="12"/>
    </row>
    <row r="186" spans="2:21" ht="12.75">
      <c r="B186" s="12"/>
      <c r="C186" s="12"/>
      <c r="D186" s="12"/>
      <c r="E186" s="12"/>
      <c r="F186" s="12"/>
      <c r="G186" s="12"/>
      <c r="H186" s="12"/>
      <c r="I186" s="12"/>
      <c r="J186" s="12"/>
      <c r="K186" s="12"/>
      <c r="L186" s="12"/>
      <c r="M186" s="12"/>
      <c r="N186" s="12"/>
      <c r="O186" s="12"/>
      <c r="P186" s="12"/>
      <c r="Q186" s="12"/>
      <c r="R186" s="12"/>
      <c r="S186" s="12"/>
      <c r="T186" s="12"/>
      <c r="U186" s="12"/>
    </row>
    <row r="187" spans="2:21" ht="12.75">
      <c r="B187" s="12"/>
      <c r="C187" s="12"/>
      <c r="D187" s="12"/>
      <c r="E187" s="12"/>
      <c r="F187" s="12"/>
      <c r="G187" s="12"/>
      <c r="H187" s="12"/>
      <c r="I187" s="12"/>
      <c r="J187" s="12"/>
      <c r="K187" s="12"/>
      <c r="L187" s="12"/>
      <c r="M187" s="12"/>
      <c r="N187" s="12"/>
      <c r="O187" s="12"/>
      <c r="P187" s="12"/>
      <c r="Q187" s="12"/>
      <c r="R187" s="12"/>
      <c r="S187" s="12"/>
      <c r="T187" s="12"/>
      <c r="U187" s="12"/>
    </row>
    <row r="188" spans="2:21" ht="12.75">
      <c r="B188" s="12"/>
      <c r="C188" s="12"/>
      <c r="D188" s="12"/>
      <c r="E188" s="12"/>
      <c r="F188" s="12"/>
      <c r="G188" s="12"/>
      <c r="H188" s="12"/>
      <c r="I188" s="12"/>
      <c r="J188" s="12"/>
      <c r="K188" s="12"/>
      <c r="L188" s="12"/>
      <c r="M188" s="12"/>
      <c r="N188" s="12"/>
      <c r="O188" s="12"/>
      <c r="P188" s="12"/>
      <c r="Q188" s="12"/>
      <c r="R188" s="12"/>
      <c r="S188" s="12"/>
      <c r="T188" s="12"/>
      <c r="U188" s="12"/>
    </row>
    <row r="189" spans="2:21" ht="12.75">
      <c r="B189" s="12"/>
      <c r="C189" s="12"/>
      <c r="D189" s="12"/>
      <c r="E189" s="12"/>
      <c r="F189" s="12"/>
      <c r="G189" s="12"/>
      <c r="H189" s="12"/>
      <c r="I189" s="12"/>
      <c r="J189" s="12"/>
      <c r="K189" s="12"/>
      <c r="L189" s="12"/>
      <c r="M189" s="12"/>
      <c r="N189" s="12"/>
      <c r="O189" s="12"/>
      <c r="P189" s="12"/>
      <c r="Q189" s="12"/>
      <c r="R189" s="12"/>
      <c r="S189" s="12"/>
      <c r="T189" s="12"/>
      <c r="U189" s="12"/>
    </row>
    <row r="190" spans="2:21" ht="12.75">
      <c r="B190" s="12"/>
      <c r="C190" s="12"/>
      <c r="D190" s="12"/>
      <c r="E190" s="12"/>
      <c r="F190" s="12"/>
      <c r="G190" s="12"/>
      <c r="H190" s="12"/>
      <c r="I190" s="12"/>
      <c r="J190" s="12"/>
      <c r="K190" s="12"/>
      <c r="L190" s="12"/>
      <c r="M190" s="12"/>
      <c r="N190" s="12"/>
      <c r="O190" s="12"/>
      <c r="P190" s="12"/>
      <c r="Q190" s="12"/>
      <c r="R190" s="12"/>
      <c r="S190" s="12"/>
      <c r="T190" s="12"/>
      <c r="U190" s="12"/>
    </row>
    <row r="191" spans="2:21" ht="12.75">
      <c r="B191" s="12"/>
      <c r="C191" s="12"/>
      <c r="D191" s="12"/>
      <c r="E191" s="12"/>
      <c r="F191" s="12"/>
      <c r="G191" s="12"/>
      <c r="H191" s="12"/>
      <c r="I191" s="12"/>
      <c r="J191" s="12"/>
      <c r="K191" s="12"/>
      <c r="L191" s="12"/>
      <c r="M191" s="12"/>
      <c r="N191" s="12"/>
      <c r="O191" s="12"/>
      <c r="P191" s="12"/>
      <c r="Q191" s="12"/>
      <c r="R191" s="12"/>
      <c r="S191" s="12"/>
      <c r="T191" s="12"/>
      <c r="U191" s="12"/>
    </row>
    <row r="192" spans="2:21" ht="12.75">
      <c r="B192" s="12"/>
      <c r="C192" s="12"/>
      <c r="D192" s="12"/>
      <c r="E192" s="12"/>
      <c r="F192" s="12"/>
      <c r="G192" s="12"/>
      <c r="H192" s="12"/>
      <c r="I192" s="12"/>
      <c r="J192" s="12"/>
      <c r="K192" s="12"/>
      <c r="L192" s="12"/>
      <c r="M192" s="12"/>
      <c r="N192" s="12"/>
      <c r="O192" s="12"/>
      <c r="P192" s="12"/>
      <c r="Q192" s="12"/>
      <c r="R192" s="12"/>
      <c r="S192" s="12"/>
      <c r="T192" s="12"/>
      <c r="U192" s="12"/>
    </row>
    <row r="193" spans="2:21" ht="12.75">
      <c r="B193" s="12"/>
      <c r="C193" s="12"/>
      <c r="D193" s="12"/>
      <c r="E193" s="12"/>
      <c r="F193" s="12"/>
      <c r="G193" s="12"/>
      <c r="H193" s="12"/>
      <c r="I193" s="12"/>
      <c r="J193" s="12"/>
      <c r="K193" s="12"/>
      <c r="L193" s="12"/>
      <c r="M193" s="12"/>
      <c r="N193" s="12"/>
      <c r="O193" s="12"/>
      <c r="P193" s="12"/>
      <c r="Q193" s="12"/>
      <c r="R193" s="12"/>
      <c r="S193" s="12"/>
      <c r="T193" s="12"/>
      <c r="U193" s="12"/>
    </row>
    <row r="194" spans="2:21" ht="12.75">
      <c r="B194" s="12"/>
      <c r="C194" s="12"/>
      <c r="D194" s="12"/>
      <c r="E194" s="12"/>
      <c r="F194" s="12"/>
      <c r="G194" s="12"/>
      <c r="H194" s="12"/>
      <c r="I194" s="12"/>
      <c r="J194" s="12"/>
      <c r="K194" s="12"/>
      <c r="L194" s="12"/>
      <c r="M194" s="12"/>
      <c r="N194" s="12"/>
      <c r="O194" s="12"/>
      <c r="P194" s="12"/>
      <c r="Q194" s="12"/>
      <c r="R194" s="12"/>
      <c r="S194" s="12"/>
      <c r="T194" s="12"/>
      <c r="U194" s="12"/>
    </row>
    <row r="195" spans="2:21" ht="12.75">
      <c r="B195" s="12"/>
      <c r="C195" s="12"/>
      <c r="D195" s="12"/>
      <c r="E195" s="12"/>
      <c r="F195" s="12"/>
      <c r="G195" s="12"/>
      <c r="H195" s="12"/>
      <c r="I195" s="12"/>
      <c r="J195" s="12"/>
      <c r="K195" s="12"/>
      <c r="L195" s="12"/>
      <c r="M195" s="12"/>
      <c r="N195" s="12"/>
      <c r="O195" s="12"/>
      <c r="P195" s="12"/>
      <c r="Q195" s="12"/>
      <c r="R195" s="12"/>
      <c r="S195" s="12"/>
      <c r="T195" s="12"/>
      <c r="U195" s="12"/>
    </row>
    <row r="196" spans="2:21" ht="12.75">
      <c r="B196" s="12"/>
      <c r="C196" s="12"/>
      <c r="D196" s="12"/>
      <c r="E196" s="12"/>
      <c r="F196" s="12"/>
      <c r="G196" s="12"/>
      <c r="H196" s="12"/>
      <c r="I196" s="12"/>
      <c r="J196" s="12"/>
      <c r="K196" s="12"/>
      <c r="L196" s="12"/>
      <c r="M196" s="12"/>
      <c r="N196" s="12"/>
      <c r="O196" s="12"/>
      <c r="P196" s="12"/>
      <c r="Q196" s="12"/>
      <c r="R196" s="12"/>
      <c r="S196" s="12"/>
      <c r="T196" s="12"/>
      <c r="U196" s="12"/>
    </row>
    <row r="197" spans="2:21" ht="12.75">
      <c r="B197" s="12"/>
      <c r="C197" s="12"/>
      <c r="D197" s="12"/>
      <c r="E197" s="12"/>
      <c r="F197" s="12"/>
      <c r="G197" s="12"/>
      <c r="H197" s="12"/>
      <c r="I197" s="12"/>
      <c r="J197" s="12"/>
      <c r="K197" s="12"/>
      <c r="L197" s="12"/>
      <c r="M197" s="12"/>
      <c r="N197" s="12"/>
      <c r="O197" s="12"/>
      <c r="P197" s="12"/>
      <c r="Q197" s="12"/>
      <c r="R197" s="12"/>
      <c r="S197" s="12"/>
      <c r="T197" s="12"/>
      <c r="U197" s="12"/>
    </row>
    <row r="198" spans="2:21" ht="12.75">
      <c r="B198" s="12"/>
      <c r="C198" s="12"/>
      <c r="D198" s="12"/>
      <c r="E198" s="12"/>
      <c r="F198" s="12"/>
      <c r="G198" s="12"/>
      <c r="H198" s="12"/>
      <c r="I198" s="12"/>
      <c r="J198" s="12"/>
      <c r="K198" s="12"/>
      <c r="L198" s="12"/>
      <c r="M198" s="12"/>
      <c r="N198" s="12"/>
      <c r="O198" s="12"/>
      <c r="P198" s="12"/>
      <c r="Q198" s="12"/>
      <c r="R198" s="12"/>
      <c r="S198" s="12"/>
      <c r="T198" s="12"/>
      <c r="U198" s="12"/>
    </row>
    <row r="199" spans="2:21" ht="12.75">
      <c r="B199" s="12"/>
      <c r="C199" s="12"/>
      <c r="D199" s="12"/>
      <c r="E199" s="12"/>
      <c r="F199" s="12"/>
      <c r="G199" s="12"/>
      <c r="H199" s="12"/>
      <c r="I199" s="12"/>
      <c r="J199" s="12"/>
      <c r="K199" s="12"/>
      <c r="L199" s="12"/>
      <c r="M199" s="12"/>
      <c r="N199" s="12"/>
      <c r="O199" s="12"/>
      <c r="P199" s="12"/>
      <c r="Q199" s="12"/>
      <c r="R199" s="12"/>
      <c r="S199" s="12"/>
      <c r="T199" s="12"/>
      <c r="U199" s="12"/>
    </row>
    <row r="200" spans="2:21" ht="12.75">
      <c r="B200" s="12"/>
      <c r="C200" s="12"/>
      <c r="D200" s="12"/>
      <c r="E200" s="12"/>
      <c r="F200" s="12"/>
      <c r="G200" s="12"/>
      <c r="H200" s="12"/>
      <c r="I200" s="12"/>
      <c r="J200" s="12"/>
      <c r="K200" s="12"/>
      <c r="L200" s="12"/>
      <c r="M200" s="12"/>
      <c r="N200" s="12"/>
      <c r="O200" s="12"/>
      <c r="P200" s="12"/>
      <c r="Q200" s="12"/>
      <c r="R200" s="12"/>
      <c r="S200" s="12"/>
      <c r="T200" s="12"/>
      <c r="U200" s="12"/>
    </row>
    <row r="201" spans="2:21" ht="12.75">
      <c r="B201" s="12"/>
      <c r="C201" s="12"/>
      <c r="D201" s="12"/>
      <c r="E201" s="12"/>
      <c r="F201" s="12"/>
      <c r="G201" s="12"/>
      <c r="H201" s="12"/>
      <c r="I201" s="12"/>
      <c r="J201" s="12"/>
      <c r="K201" s="12"/>
      <c r="L201" s="12"/>
      <c r="M201" s="12"/>
      <c r="N201" s="12"/>
      <c r="O201" s="12"/>
      <c r="P201" s="12"/>
      <c r="Q201" s="12"/>
      <c r="R201" s="12"/>
      <c r="S201" s="12"/>
      <c r="T201" s="12"/>
      <c r="U201" s="12"/>
    </row>
    <row r="202" spans="2:21" ht="12.75">
      <c r="B202" s="12"/>
      <c r="C202" s="12"/>
      <c r="D202" s="12"/>
      <c r="E202" s="12"/>
      <c r="F202" s="12"/>
      <c r="G202" s="12"/>
      <c r="H202" s="12"/>
      <c r="I202" s="12"/>
      <c r="J202" s="12"/>
      <c r="K202" s="12"/>
      <c r="L202" s="12"/>
      <c r="M202" s="12"/>
      <c r="N202" s="12"/>
      <c r="O202" s="12"/>
      <c r="P202" s="12"/>
      <c r="Q202" s="12"/>
      <c r="R202" s="12"/>
      <c r="S202" s="12"/>
      <c r="T202" s="12"/>
      <c r="U202" s="12"/>
    </row>
    <row r="203" spans="2:21" ht="12.75">
      <c r="B203" s="12"/>
      <c r="C203" s="12"/>
      <c r="D203" s="12"/>
      <c r="E203" s="12"/>
      <c r="F203" s="12"/>
      <c r="G203" s="12"/>
      <c r="H203" s="12"/>
      <c r="I203" s="12"/>
      <c r="J203" s="12"/>
      <c r="K203" s="12"/>
      <c r="L203" s="12"/>
      <c r="M203" s="12"/>
      <c r="N203" s="12"/>
      <c r="O203" s="12"/>
      <c r="P203" s="12"/>
      <c r="Q203" s="12"/>
      <c r="R203" s="12"/>
      <c r="S203" s="12"/>
      <c r="T203" s="12"/>
      <c r="U203" s="12"/>
    </row>
    <row r="204" spans="2:21" ht="12.75">
      <c r="B204" s="12"/>
      <c r="C204" s="12"/>
      <c r="D204" s="12"/>
      <c r="E204" s="12"/>
      <c r="F204" s="12"/>
      <c r="G204" s="12"/>
      <c r="H204" s="12"/>
      <c r="I204" s="12"/>
      <c r="J204" s="12"/>
      <c r="K204" s="12"/>
      <c r="L204" s="12"/>
      <c r="M204" s="12"/>
      <c r="N204" s="12"/>
      <c r="O204" s="12"/>
      <c r="P204" s="12"/>
      <c r="Q204" s="12"/>
      <c r="R204" s="12"/>
      <c r="S204" s="12"/>
      <c r="T204" s="12"/>
      <c r="U204" s="12"/>
    </row>
    <row r="205" spans="2:21" ht="12.75">
      <c r="B205" s="12"/>
      <c r="C205" s="12"/>
      <c r="D205" s="12"/>
      <c r="E205" s="12"/>
      <c r="F205" s="12"/>
      <c r="G205" s="12"/>
      <c r="H205" s="12"/>
      <c r="I205" s="12"/>
      <c r="J205" s="12"/>
      <c r="K205" s="12"/>
      <c r="L205" s="12"/>
      <c r="M205" s="12"/>
      <c r="N205" s="12"/>
      <c r="O205" s="12"/>
      <c r="P205" s="12"/>
      <c r="Q205" s="12"/>
      <c r="R205" s="12"/>
      <c r="S205" s="12"/>
      <c r="T205" s="12"/>
      <c r="U205" s="12"/>
    </row>
    <row r="206" spans="2:21" ht="12.75">
      <c r="B206" s="12"/>
      <c r="C206" s="12"/>
      <c r="D206" s="12"/>
      <c r="E206" s="12"/>
      <c r="F206" s="12"/>
      <c r="G206" s="12"/>
      <c r="H206" s="12"/>
      <c r="I206" s="12"/>
      <c r="J206" s="12"/>
      <c r="K206" s="12"/>
      <c r="L206" s="12"/>
      <c r="M206" s="12"/>
      <c r="N206" s="12"/>
      <c r="O206" s="12"/>
      <c r="P206" s="12"/>
      <c r="Q206" s="12"/>
      <c r="R206" s="12"/>
      <c r="S206" s="12"/>
      <c r="T206" s="12"/>
      <c r="U206" s="12"/>
    </row>
    <row r="207" spans="2:21" ht="12.75">
      <c r="B207" s="12"/>
      <c r="C207" s="12"/>
      <c r="D207" s="12"/>
      <c r="E207" s="12"/>
      <c r="F207" s="12"/>
      <c r="G207" s="12"/>
      <c r="H207" s="12"/>
      <c r="I207" s="12"/>
      <c r="J207" s="12"/>
      <c r="K207" s="12"/>
      <c r="L207" s="12"/>
      <c r="M207" s="12"/>
      <c r="N207" s="12"/>
      <c r="O207" s="12"/>
      <c r="P207" s="12"/>
      <c r="Q207" s="12"/>
      <c r="R207" s="12"/>
      <c r="S207" s="12"/>
      <c r="T207" s="12"/>
      <c r="U207" s="12"/>
    </row>
    <row r="208" spans="2:21" ht="12.75">
      <c r="B208" s="12"/>
      <c r="C208" s="12"/>
      <c r="D208" s="12"/>
      <c r="E208" s="12"/>
      <c r="F208" s="12"/>
      <c r="G208" s="12"/>
      <c r="H208" s="12"/>
      <c r="I208" s="12"/>
      <c r="J208" s="12"/>
      <c r="K208" s="12"/>
      <c r="L208" s="12"/>
      <c r="M208" s="12"/>
      <c r="N208" s="12"/>
      <c r="O208" s="12"/>
      <c r="P208" s="12"/>
      <c r="Q208" s="12"/>
      <c r="R208" s="12"/>
      <c r="S208" s="12"/>
      <c r="T208" s="12"/>
      <c r="U208" s="12"/>
    </row>
    <row r="209" spans="2:21" ht="12.75">
      <c r="B209" s="12"/>
      <c r="C209" s="12"/>
      <c r="D209" s="12"/>
      <c r="E209" s="12"/>
      <c r="F209" s="12"/>
      <c r="G209" s="12"/>
      <c r="H209" s="12"/>
      <c r="I209" s="12"/>
      <c r="J209" s="12"/>
      <c r="K209" s="12"/>
      <c r="L209" s="12"/>
      <c r="M209" s="12"/>
      <c r="N209" s="12"/>
      <c r="O209" s="12"/>
      <c r="P209" s="12"/>
      <c r="Q209" s="12"/>
      <c r="R209" s="12"/>
      <c r="S209" s="12"/>
      <c r="T209" s="12"/>
      <c r="U209" s="12"/>
    </row>
    <row r="210" spans="2:21" ht="12.75">
      <c r="B210" s="12"/>
      <c r="C210" s="12"/>
      <c r="D210" s="12"/>
      <c r="E210" s="12"/>
      <c r="F210" s="12"/>
      <c r="G210" s="12"/>
      <c r="H210" s="12"/>
      <c r="I210" s="12"/>
      <c r="J210" s="12"/>
      <c r="K210" s="12"/>
      <c r="L210" s="12"/>
      <c r="M210" s="12"/>
      <c r="N210" s="12"/>
      <c r="O210" s="12"/>
      <c r="P210" s="12"/>
      <c r="Q210" s="12"/>
      <c r="R210" s="12"/>
      <c r="S210" s="12"/>
      <c r="T210" s="12"/>
      <c r="U210" s="12"/>
    </row>
    <row r="211" spans="2:21" ht="12.75">
      <c r="B211" s="12"/>
      <c r="C211" s="12"/>
      <c r="D211" s="12"/>
      <c r="E211" s="12"/>
      <c r="F211" s="12"/>
      <c r="G211" s="12"/>
      <c r="H211" s="12"/>
      <c r="I211" s="12"/>
      <c r="J211" s="12"/>
      <c r="K211" s="12"/>
      <c r="L211" s="12"/>
      <c r="M211" s="12"/>
      <c r="N211" s="12"/>
      <c r="O211" s="12"/>
      <c r="P211" s="12"/>
      <c r="Q211" s="12"/>
      <c r="R211" s="12"/>
      <c r="S211" s="12"/>
      <c r="T211" s="12"/>
      <c r="U211" s="12"/>
    </row>
    <row r="212" spans="2:21" ht="12.75">
      <c r="B212" s="12"/>
      <c r="C212" s="12"/>
      <c r="D212" s="12"/>
      <c r="E212" s="12"/>
      <c r="F212" s="12"/>
      <c r="G212" s="12"/>
      <c r="H212" s="12"/>
      <c r="I212" s="12"/>
      <c r="J212" s="12"/>
      <c r="K212" s="12"/>
      <c r="L212" s="12"/>
      <c r="M212" s="12"/>
      <c r="N212" s="12"/>
      <c r="O212" s="12"/>
      <c r="P212" s="12"/>
      <c r="Q212" s="12"/>
      <c r="R212" s="12"/>
      <c r="S212" s="12"/>
      <c r="T212" s="12"/>
      <c r="U212" s="12"/>
    </row>
    <row r="213" spans="2:21" ht="12.75">
      <c r="B213" s="12"/>
      <c r="C213" s="12"/>
      <c r="D213" s="12"/>
      <c r="E213" s="12"/>
      <c r="F213" s="12"/>
      <c r="G213" s="12"/>
      <c r="H213" s="12"/>
      <c r="I213" s="12"/>
      <c r="J213" s="12"/>
      <c r="K213" s="12"/>
      <c r="L213" s="12"/>
      <c r="M213" s="12"/>
      <c r="N213" s="12"/>
      <c r="O213" s="12"/>
      <c r="P213" s="12"/>
      <c r="Q213" s="12"/>
      <c r="R213" s="12"/>
      <c r="S213" s="12"/>
      <c r="T213" s="12"/>
      <c r="U213" s="12"/>
    </row>
    <row r="214" spans="2:21" ht="12.75">
      <c r="B214" s="12"/>
      <c r="C214" s="12"/>
      <c r="D214" s="12"/>
      <c r="E214" s="12"/>
      <c r="F214" s="12"/>
      <c r="G214" s="12"/>
      <c r="H214" s="12"/>
      <c r="I214" s="12"/>
      <c r="J214" s="12"/>
      <c r="K214" s="12"/>
      <c r="L214" s="12"/>
      <c r="M214" s="12"/>
      <c r="N214" s="12"/>
      <c r="O214" s="12"/>
      <c r="P214" s="12"/>
      <c r="Q214" s="12"/>
      <c r="R214" s="12"/>
      <c r="S214" s="12"/>
      <c r="T214" s="12"/>
      <c r="U214" s="12"/>
    </row>
    <row r="215" spans="2:21" ht="12.75">
      <c r="B215" s="12"/>
      <c r="C215" s="12"/>
      <c r="D215" s="12"/>
      <c r="E215" s="12"/>
      <c r="F215" s="12"/>
      <c r="G215" s="12"/>
      <c r="H215" s="12"/>
      <c r="I215" s="12"/>
      <c r="J215" s="12"/>
      <c r="K215" s="12"/>
      <c r="L215" s="12"/>
      <c r="M215" s="12"/>
      <c r="N215" s="12"/>
      <c r="O215" s="12"/>
      <c r="P215" s="12"/>
      <c r="Q215" s="12"/>
      <c r="R215" s="12"/>
      <c r="S215" s="12"/>
      <c r="T215" s="12"/>
      <c r="U215" s="12"/>
    </row>
    <row r="216" spans="2:21" ht="12.75">
      <c r="B216" s="12"/>
      <c r="C216" s="12"/>
      <c r="D216" s="12"/>
      <c r="E216" s="12"/>
      <c r="F216" s="12"/>
      <c r="G216" s="12"/>
      <c r="H216" s="12"/>
      <c r="I216" s="12"/>
      <c r="J216" s="12"/>
      <c r="K216" s="12"/>
      <c r="L216" s="12"/>
      <c r="M216" s="12"/>
      <c r="N216" s="12"/>
      <c r="O216" s="12"/>
      <c r="P216" s="12"/>
      <c r="Q216" s="12"/>
      <c r="R216" s="12"/>
      <c r="S216" s="12"/>
      <c r="T216" s="12"/>
      <c r="U216" s="12"/>
    </row>
    <row r="217" spans="2:21" ht="12.75">
      <c r="B217" s="12"/>
      <c r="C217" s="12"/>
      <c r="D217" s="12"/>
      <c r="E217" s="12"/>
      <c r="F217" s="12"/>
      <c r="G217" s="12"/>
      <c r="H217" s="12"/>
      <c r="I217" s="12"/>
      <c r="J217" s="12"/>
      <c r="K217" s="12"/>
      <c r="L217" s="12"/>
      <c r="M217" s="12"/>
      <c r="N217" s="12"/>
      <c r="O217" s="12"/>
      <c r="P217" s="12"/>
      <c r="Q217" s="12"/>
      <c r="R217" s="12"/>
      <c r="S217" s="12"/>
      <c r="T217" s="12"/>
      <c r="U217" s="12"/>
    </row>
    <row r="218" spans="2:21" ht="12.75">
      <c r="B218" s="12"/>
      <c r="C218" s="12"/>
      <c r="D218" s="12"/>
      <c r="E218" s="12"/>
      <c r="F218" s="12"/>
      <c r="G218" s="12"/>
      <c r="H218" s="12"/>
      <c r="I218" s="12"/>
      <c r="J218" s="12"/>
      <c r="K218" s="12"/>
      <c r="L218" s="12"/>
      <c r="M218" s="12"/>
      <c r="N218" s="12"/>
      <c r="O218" s="12"/>
      <c r="P218" s="12"/>
      <c r="Q218" s="12"/>
      <c r="R218" s="12"/>
      <c r="S218" s="12"/>
      <c r="T218" s="12"/>
      <c r="U218" s="12"/>
    </row>
    <row r="219" spans="2:21" ht="12.75">
      <c r="B219" s="12"/>
      <c r="C219" s="12"/>
      <c r="D219" s="12"/>
      <c r="E219" s="12"/>
      <c r="F219" s="12"/>
      <c r="G219" s="12"/>
      <c r="H219" s="12"/>
      <c r="I219" s="12"/>
      <c r="J219" s="12"/>
      <c r="K219" s="12"/>
      <c r="L219" s="12"/>
      <c r="M219" s="12"/>
      <c r="N219" s="12"/>
      <c r="O219" s="12"/>
      <c r="P219" s="12"/>
      <c r="Q219" s="12"/>
      <c r="R219" s="12"/>
      <c r="S219" s="12"/>
      <c r="T219" s="12"/>
      <c r="U219" s="12"/>
    </row>
    <row r="220" spans="2:21" ht="12.75">
      <c r="B220" s="12"/>
      <c r="C220" s="12"/>
      <c r="D220" s="12"/>
      <c r="E220" s="12"/>
      <c r="F220" s="12"/>
      <c r="G220" s="12"/>
      <c r="H220" s="12"/>
      <c r="I220" s="12"/>
      <c r="J220" s="12"/>
      <c r="K220" s="12"/>
      <c r="L220" s="12"/>
      <c r="M220" s="12"/>
      <c r="N220" s="12"/>
      <c r="O220" s="12"/>
      <c r="P220" s="12"/>
      <c r="Q220" s="12"/>
      <c r="R220" s="12"/>
      <c r="S220" s="12"/>
      <c r="T220" s="12"/>
      <c r="U220" s="12"/>
    </row>
    <row r="221" spans="2:21" ht="12.75">
      <c r="B221" s="12"/>
      <c r="C221" s="12"/>
      <c r="D221" s="12"/>
      <c r="E221" s="12"/>
      <c r="F221" s="12"/>
      <c r="G221" s="12"/>
      <c r="H221" s="12"/>
      <c r="I221" s="12"/>
      <c r="J221" s="12"/>
      <c r="K221" s="12"/>
      <c r="L221" s="12"/>
      <c r="M221" s="12"/>
      <c r="N221" s="12"/>
      <c r="O221" s="12"/>
      <c r="P221" s="12"/>
      <c r="Q221" s="12"/>
      <c r="R221" s="12"/>
      <c r="S221" s="12"/>
      <c r="T221" s="12"/>
      <c r="U221" s="12"/>
    </row>
    <row r="222" spans="2:21" ht="12.75">
      <c r="B222" s="12"/>
      <c r="C222" s="12"/>
      <c r="D222" s="12"/>
      <c r="E222" s="12"/>
      <c r="F222" s="12"/>
      <c r="G222" s="12"/>
      <c r="H222" s="12"/>
      <c r="I222" s="12"/>
      <c r="J222" s="12"/>
      <c r="K222" s="12"/>
      <c r="L222" s="12"/>
      <c r="M222" s="12"/>
      <c r="N222" s="12"/>
      <c r="O222" s="12"/>
      <c r="P222" s="12"/>
      <c r="Q222" s="12"/>
      <c r="R222" s="12"/>
      <c r="S222" s="12"/>
      <c r="T222" s="12"/>
      <c r="U222" s="12"/>
    </row>
    <row r="223" spans="2:21" ht="12.75">
      <c r="B223" s="12"/>
      <c r="C223" s="12"/>
      <c r="D223" s="12"/>
      <c r="E223" s="12"/>
      <c r="F223" s="12"/>
      <c r="G223" s="12"/>
      <c r="H223" s="12"/>
      <c r="I223" s="12"/>
      <c r="J223" s="12"/>
      <c r="K223" s="12"/>
      <c r="L223" s="12"/>
      <c r="M223" s="12"/>
      <c r="N223" s="12"/>
      <c r="O223" s="12"/>
      <c r="P223" s="12"/>
      <c r="Q223" s="12"/>
      <c r="R223" s="12"/>
      <c r="S223" s="12"/>
      <c r="T223" s="12"/>
      <c r="U223" s="12"/>
    </row>
    <row r="224" spans="2:21" ht="12.75">
      <c r="B224" s="12"/>
      <c r="C224" s="12"/>
      <c r="D224" s="12"/>
      <c r="E224" s="12"/>
      <c r="F224" s="12"/>
      <c r="G224" s="12"/>
      <c r="H224" s="12"/>
      <c r="I224" s="12"/>
      <c r="J224" s="12"/>
      <c r="K224" s="12"/>
      <c r="L224" s="12"/>
      <c r="M224" s="12"/>
      <c r="N224" s="12"/>
      <c r="O224" s="12"/>
      <c r="P224" s="12"/>
      <c r="Q224" s="12"/>
      <c r="R224" s="12"/>
      <c r="S224" s="12"/>
      <c r="T224" s="12"/>
      <c r="U224" s="12"/>
    </row>
    <row r="225" spans="2:21" ht="12.75">
      <c r="B225" s="12"/>
      <c r="C225" s="12"/>
      <c r="D225" s="12"/>
      <c r="E225" s="12"/>
      <c r="F225" s="12"/>
      <c r="G225" s="12"/>
      <c r="H225" s="12"/>
      <c r="I225" s="12"/>
      <c r="J225" s="12"/>
      <c r="K225" s="12"/>
      <c r="L225" s="12"/>
      <c r="M225" s="12"/>
      <c r="N225" s="12"/>
      <c r="O225" s="12"/>
      <c r="P225" s="12"/>
      <c r="Q225" s="12"/>
      <c r="R225" s="12"/>
      <c r="S225" s="12"/>
      <c r="T225" s="12"/>
      <c r="U225" s="12"/>
    </row>
    <row r="226" spans="2:21" ht="12.75">
      <c r="B226" s="12"/>
      <c r="C226" s="12"/>
      <c r="D226" s="12"/>
      <c r="E226" s="12"/>
      <c r="F226" s="12"/>
      <c r="G226" s="12"/>
      <c r="H226" s="12"/>
      <c r="I226" s="12"/>
      <c r="J226" s="12"/>
      <c r="K226" s="12"/>
      <c r="L226" s="12"/>
      <c r="M226" s="12"/>
      <c r="N226" s="12"/>
      <c r="O226" s="12"/>
      <c r="P226" s="12"/>
      <c r="Q226" s="12"/>
      <c r="R226" s="12"/>
      <c r="S226" s="12"/>
      <c r="T226" s="12"/>
      <c r="U226" s="12"/>
    </row>
    <row r="227" spans="2:21" ht="12.75">
      <c r="B227" s="12"/>
      <c r="C227" s="12"/>
      <c r="D227" s="12"/>
      <c r="E227" s="12"/>
      <c r="F227" s="12"/>
      <c r="G227" s="12"/>
      <c r="H227" s="12"/>
      <c r="I227" s="12"/>
      <c r="J227" s="12"/>
      <c r="K227" s="12"/>
      <c r="L227" s="12"/>
      <c r="M227" s="12"/>
      <c r="N227" s="12"/>
      <c r="O227" s="12"/>
      <c r="P227" s="12"/>
      <c r="Q227" s="12"/>
      <c r="R227" s="12"/>
      <c r="S227" s="12"/>
      <c r="T227" s="12"/>
      <c r="U227" s="12"/>
    </row>
    <row r="228" spans="2:21" ht="12.75">
      <c r="B228" s="12"/>
      <c r="C228" s="12"/>
      <c r="D228" s="12"/>
      <c r="E228" s="12"/>
      <c r="F228" s="12"/>
      <c r="G228" s="12"/>
      <c r="H228" s="12"/>
      <c r="I228" s="12"/>
      <c r="J228" s="12"/>
      <c r="K228" s="12"/>
      <c r="L228" s="12"/>
      <c r="M228" s="12"/>
      <c r="N228" s="12"/>
      <c r="O228" s="12"/>
      <c r="P228" s="12"/>
      <c r="Q228" s="12"/>
      <c r="R228" s="12"/>
      <c r="S228" s="12"/>
      <c r="T228" s="12"/>
      <c r="U228" s="12"/>
    </row>
  </sheetData>
  <mergeCells count="6">
    <mergeCell ref="S7:U7"/>
    <mergeCell ref="A20:Q21"/>
    <mergeCell ref="A18:Q19"/>
    <mergeCell ref="A5:Q5"/>
    <mergeCell ref="O7:Q7"/>
    <mergeCell ref="B7:H7"/>
  </mergeCells>
  <printOptions horizontalCentered="1" verticalCentered="1"/>
  <pageMargins left="0.7874015748031497" right="0.7874015748031497" top="0.984251968503937" bottom="0.984251968503937" header="0.5118110236220472" footer="0.5118110236220472"/>
  <pageSetup fitToHeight="2" fitToWidth="1"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T239"/>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A3" sqref="A3:L30"/>
    </sheetView>
  </sheetViews>
  <sheetFormatPr defaultColWidth="11.421875" defaultRowHeight="12.75"/>
  <cols>
    <col min="1" max="7" width="11.28125" style="1" customWidth="1"/>
    <col min="8" max="8" width="12.7109375" style="1" customWidth="1"/>
    <col min="9" max="10" width="11.28125" style="1" customWidth="1"/>
    <col min="11" max="11" width="11.57421875" style="1" customWidth="1"/>
    <col min="12" max="12" width="11.28125" style="1" customWidth="1"/>
    <col min="13" max="13" width="9.7109375" style="1" customWidth="1"/>
    <col min="14" max="15" width="13.7109375" style="1" customWidth="1"/>
    <col min="16" max="16384" width="11.421875" style="1" customWidth="1"/>
  </cols>
  <sheetData>
    <row r="1" spans="1:12" ht="12.75">
      <c r="A1" s="28"/>
      <c r="B1" s="2"/>
      <c r="C1" s="2"/>
      <c r="D1" s="2"/>
      <c r="E1" s="2"/>
      <c r="F1" s="2"/>
      <c r="G1" s="2"/>
      <c r="H1" s="2"/>
      <c r="I1" s="2"/>
      <c r="J1" s="2"/>
      <c r="K1" s="2"/>
      <c r="L1" s="2"/>
    </row>
    <row r="2" ht="13.5" thickBot="1"/>
    <row r="3" spans="1:20" ht="19.5" customHeight="1" thickTop="1">
      <c r="A3" s="628" t="s">
        <v>193</v>
      </c>
      <c r="B3" s="638"/>
      <c r="C3" s="638"/>
      <c r="D3" s="638"/>
      <c r="E3" s="638"/>
      <c r="F3" s="638"/>
      <c r="G3" s="638"/>
      <c r="H3" s="638"/>
      <c r="I3" s="638"/>
      <c r="J3" s="638"/>
      <c r="K3" s="638"/>
      <c r="L3" s="639"/>
      <c r="N3" s="640" t="s">
        <v>304</v>
      </c>
      <c r="O3" s="641"/>
      <c r="P3" s="641"/>
      <c r="Q3" s="641"/>
      <c r="R3" s="641"/>
      <c r="S3" s="641"/>
      <c r="T3" s="642"/>
    </row>
    <row r="4" spans="1:20" ht="12" customHeight="1">
      <c r="A4" s="93"/>
      <c r="B4" s="610"/>
      <c r="C4" s="610"/>
      <c r="D4" s="610"/>
      <c r="E4" s="610"/>
      <c r="F4" s="610"/>
      <c r="G4" s="610"/>
      <c r="H4" s="610"/>
      <c r="I4" s="610"/>
      <c r="J4" s="610"/>
      <c r="K4" s="610"/>
      <c r="L4" s="611"/>
      <c r="N4" s="643" t="s">
        <v>360</v>
      </c>
      <c r="O4" s="610"/>
      <c r="P4" s="610"/>
      <c r="Q4" s="610"/>
      <c r="R4" s="610"/>
      <c r="S4" s="610"/>
      <c r="T4" s="611"/>
    </row>
    <row r="5" spans="1:20" ht="79.5" customHeight="1">
      <c r="A5" s="94" t="s">
        <v>74</v>
      </c>
      <c r="B5" s="14" t="s">
        <v>405</v>
      </c>
      <c r="C5" s="269" t="s">
        <v>404</v>
      </c>
      <c r="D5" s="138" t="s">
        <v>413</v>
      </c>
      <c r="E5" s="110" t="s">
        <v>408</v>
      </c>
      <c r="F5" s="48" t="s">
        <v>410</v>
      </c>
      <c r="G5" s="138" t="s">
        <v>402</v>
      </c>
      <c r="H5" s="138" t="s">
        <v>216</v>
      </c>
      <c r="I5" s="138" t="s">
        <v>421</v>
      </c>
      <c r="J5" s="139" t="s">
        <v>422</v>
      </c>
      <c r="K5" s="139" t="s">
        <v>411</v>
      </c>
      <c r="L5" s="108" t="s">
        <v>418</v>
      </c>
      <c r="N5" s="131" t="s">
        <v>454</v>
      </c>
      <c r="O5" s="75" t="s">
        <v>455</v>
      </c>
      <c r="P5" s="115" t="s">
        <v>445</v>
      </c>
      <c r="Q5" s="115" t="s">
        <v>446</v>
      </c>
      <c r="R5" s="115" t="s">
        <v>447</v>
      </c>
      <c r="S5" s="131" t="s">
        <v>450</v>
      </c>
      <c r="T5" s="63" t="s">
        <v>448</v>
      </c>
    </row>
    <row r="6" spans="1:20" ht="19.5" customHeight="1">
      <c r="A6" s="507" t="s">
        <v>423</v>
      </c>
      <c r="B6" s="517" t="s">
        <v>515</v>
      </c>
      <c r="C6" s="507" t="s">
        <v>407</v>
      </c>
      <c r="D6" s="510" t="s">
        <v>406</v>
      </c>
      <c r="E6" s="511" t="s">
        <v>409</v>
      </c>
      <c r="F6" s="509" t="s">
        <v>415</v>
      </c>
      <c r="G6" s="510" t="s">
        <v>414</v>
      </c>
      <c r="H6" s="510" t="s">
        <v>416</v>
      </c>
      <c r="I6" s="509" t="s">
        <v>417</v>
      </c>
      <c r="J6" s="518" t="s">
        <v>419</v>
      </c>
      <c r="K6" s="513" t="s">
        <v>412</v>
      </c>
      <c r="L6" s="519" t="s">
        <v>420</v>
      </c>
      <c r="N6" s="130" t="s">
        <v>412</v>
      </c>
      <c r="O6" s="109" t="s">
        <v>444</v>
      </c>
      <c r="P6" s="116" t="s">
        <v>443</v>
      </c>
      <c r="Q6" s="116" t="s">
        <v>409</v>
      </c>
      <c r="R6" s="116" t="s">
        <v>412</v>
      </c>
      <c r="S6" s="109" t="s">
        <v>451</v>
      </c>
      <c r="T6" s="108" t="s">
        <v>449</v>
      </c>
    </row>
    <row r="7" spans="1:20" ht="19.5" customHeight="1">
      <c r="A7" s="507" t="s">
        <v>297</v>
      </c>
      <c r="B7" s="509"/>
      <c r="C7" s="507" t="s">
        <v>298</v>
      </c>
      <c r="D7" s="510" t="s">
        <v>298</v>
      </c>
      <c r="E7" s="511" t="s">
        <v>298</v>
      </c>
      <c r="F7" s="509" t="s">
        <v>298</v>
      </c>
      <c r="G7" s="510" t="s">
        <v>298</v>
      </c>
      <c r="H7" s="510" t="s">
        <v>298</v>
      </c>
      <c r="I7" s="509" t="s">
        <v>300</v>
      </c>
      <c r="J7" s="512" t="s">
        <v>299</v>
      </c>
      <c r="K7" s="513" t="s">
        <v>301</v>
      </c>
      <c r="L7" s="511" t="s">
        <v>301</v>
      </c>
      <c r="N7" s="130" t="s">
        <v>298</v>
      </c>
      <c r="O7" s="113" t="s">
        <v>302</v>
      </c>
      <c r="P7" s="113" t="s">
        <v>302</v>
      </c>
      <c r="Q7" s="113" t="s">
        <v>302</v>
      </c>
      <c r="R7" s="113" t="s">
        <v>302</v>
      </c>
      <c r="S7" s="113" t="s">
        <v>296</v>
      </c>
      <c r="T7" s="92"/>
    </row>
    <row r="8" spans="1:20" ht="19.5" customHeight="1">
      <c r="A8" s="508" t="s">
        <v>514</v>
      </c>
      <c r="B8" s="514" t="s">
        <v>82</v>
      </c>
      <c r="C8" s="508" t="s">
        <v>78</v>
      </c>
      <c r="D8" s="510"/>
      <c r="E8" s="511"/>
      <c r="F8" s="509"/>
      <c r="G8" s="510"/>
      <c r="H8" s="515" t="s">
        <v>79</v>
      </c>
      <c r="I8" s="514" t="s">
        <v>80</v>
      </c>
      <c r="J8" s="512"/>
      <c r="K8" s="513"/>
      <c r="L8" s="516" t="s">
        <v>81</v>
      </c>
      <c r="N8" s="130"/>
      <c r="O8" s="126"/>
      <c r="P8" s="133"/>
      <c r="Q8" s="133"/>
      <c r="R8" s="133"/>
      <c r="S8" s="126"/>
      <c r="T8" s="127"/>
    </row>
    <row r="9" spans="1:20" ht="19.5" customHeight="1">
      <c r="A9" s="101">
        <v>2005</v>
      </c>
      <c r="B9" s="91">
        <f aca="true" t="shared" si="0" ref="B9:B14">C9+F9</f>
        <v>236.512</v>
      </c>
      <c r="C9" s="290">
        <f aca="true" t="shared" si="1" ref="C9:C14">D9+E9</f>
        <v>182.171</v>
      </c>
      <c r="D9" s="284">
        <v>191.905</v>
      </c>
      <c r="E9" s="98">
        <v>-9.734</v>
      </c>
      <c r="F9" s="95">
        <f aca="true" t="shared" si="2" ref="F9:F14">G9+K9</f>
        <v>54.340999999999994</v>
      </c>
      <c r="G9" s="284">
        <v>73.595</v>
      </c>
      <c r="H9" s="114">
        <v>20.407</v>
      </c>
      <c r="I9" s="95">
        <v>12.258</v>
      </c>
      <c r="J9" s="282">
        <f aca="true" t="shared" si="3" ref="J9:J14">G9-H9-I9</f>
        <v>40.93000000000001</v>
      </c>
      <c r="K9" s="288">
        <f>T9</f>
        <v>-19.254</v>
      </c>
      <c r="L9" s="111">
        <f aca="true" t="shared" si="4" ref="L9:L14">J9+K9</f>
        <v>21.676000000000005</v>
      </c>
      <c r="M9" s="27"/>
      <c r="N9" s="129">
        <v>-14.669</v>
      </c>
      <c r="O9" s="97">
        <f>P9+Q9+R9</f>
        <v>-5.058999999999999</v>
      </c>
      <c r="P9" s="117">
        <v>4.515</v>
      </c>
      <c r="Q9" s="117">
        <v>-8.376</v>
      </c>
      <c r="R9" s="117">
        <v>-1.198</v>
      </c>
      <c r="S9" s="97">
        <v>0.474</v>
      </c>
      <c r="T9" s="98">
        <f>N9+O9+S9</f>
        <v>-19.254</v>
      </c>
    </row>
    <row r="10" spans="1:20" ht="19.5" customHeight="1">
      <c r="A10" s="101">
        <f>A9+1</f>
        <v>2006</v>
      </c>
      <c r="B10" s="91">
        <f t="shared" si="0"/>
        <v>245.20999999999998</v>
      </c>
      <c r="C10" s="290">
        <f t="shared" si="1"/>
        <v>190.463</v>
      </c>
      <c r="D10" s="284">
        <v>199.494</v>
      </c>
      <c r="E10" s="98">
        <v>-9.031</v>
      </c>
      <c r="F10" s="95">
        <f t="shared" si="2"/>
        <v>54.747</v>
      </c>
      <c r="G10" s="284">
        <v>76.062</v>
      </c>
      <c r="H10" s="114">
        <v>21.271</v>
      </c>
      <c r="I10" s="95">
        <v>12.861</v>
      </c>
      <c r="J10" s="282">
        <f t="shared" si="3"/>
        <v>41.92999999999999</v>
      </c>
      <c r="K10" s="288">
        <f>T10</f>
        <v>-21.314999999999998</v>
      </c>
      <c r="L10" s="111">
        <f t="shared" si="4"/>
        <v>20.614999999999995</v>
      </c>
      <c r="M10" s="27"/>
      <c r="N10" s="129">
        <v>-16.825</v>
      </c>
      <c r="O10" s="97">
        <f>P10+Q10+R10</f>
        <v>-4.885999999999999</v>
      </c>
      <c r="P10" s="117">
        <v>4.667</v>
      </c>
      <c r="Q10" s="117">
        <v>-3.041</v>
      </c>
      <c r="R10" s="117">
        <v>-6.512</v>
      </c>
      <c r="S10" s="97">
        <v>0.396</v>
      </c>
      <c r="T10" s="98">
        <f>N10+O10+S10</f>
        <v>-21.314999999999998</v>
      </c>
    </row>
    <row r="11" spans="1:20" ht="19.5" customHeight="1">
      <c r="A11" s="101">
        <f>A10+1</f>
        <v>2007</v>
      </c>
      <c r="B11" s="91">
        <f t="shared" si="0"/>
        <v>253.98200000000003</v>
      </c>
      <c r="C11" s="290">
        <f t="shared" si="1"/>
        <v>194.74900000000002</v>
      </c>
      <c r="D11" s="284">
        <v>204.58300000000003</v>
      </c>
      <c r="E11" s="98">
        <v>-9.834</v>
      </c>
      <c r="F11" s="95">
        <f t="shared" si="2"/>
        <v>59.233000000000004</v>
      </c>
      <c r="G11" s="284">
        <v>80.905</v>
      </c>
      <c r="H11" s="114">
        <v>22.977</v>
      </c>
      <c r="I11" s="95">
        <v>13.407</v>
      </c>
      <c r="J11" s="282">
        <f t="shared" si="3"/>
        <v>44.521</v>
      </c>
      <c r="K11" s="288">
        <f>T11</f>
        <v>-21.671999999999997</v>
      </c>
      <c r="L11" s="111">
        <f t="shared" si="4"/>
        <v>22.849000000000004</v>
      </c>
      <c r="M11" s="27"/>
      <c r="N11" s="129">
        <v>-17.778</v>
      </c>
      <c r="O11" s="97">
        <f>P11+Q11+R11</f>
        <v>-4.363</v>
      </c>
      <c r="P11" s="117">
        <v>4.903</v>
      </c>
      <c r="Q11" s="117">
        <v>-2.798</v>
      </c>
      <c r="R11" s="117">
        <v>-6.468</v>
      </c>
      <c r="S11" s="97">
        <v>0.469</v>
      </c>
      <c r="T11" s="98">
        <f>N11+O11+S11</f>
        <v>-21.671999999999997</v>
      </c>
    </row>
    <row r="12" spans="1:20" ht="19.5" customHeight="1">
      <c r="A12" s="101">
        <v>2008</v>
      </c>
      <c r="B12" s="91">
        <f t="shared" si="0"/>
        <v>257.464</v>
      </c>
      <c r="C12" s="290">
        <f t="shared" si="1"/>
        <v>195.604</v>
      </c>
      <c r="D12" s="284">
        <v>205.56</v>
      </c>
      <c r="E12" s="98">
        <v>-9.956</v>
      </c>
      <c r="F12" s="95">
        <f t="shared" si="2"/>
        <v>61.86</v>
      </c>
      <c r="G12" s="284">
        <v>83.126</v>
      </c>
      <c r="H12" s="114">
        <v>24.409</v>
      </c>
      <c r="I12" s="95">
        <v>13.951</v>
      </c>
      <c r="J12" s="282">
        <f t="shared" si="3"/>
        <v>44.766000000000005</v>
      </c>
      <c r="K12" s="288">
        <f>T12</f>
        <v>-21.266000000000002</v>
      </c>
      <c r="L12" s="111">
        <f t="shared" si="4"/>
        <v>23.500000000000004</v>
      </c>
      <c r="M12" s="27"/>
      <c r="N12" s="129">
        <v>-17.446</v>
      </c>
      <c r="O12" s="97">
        <f>P12+Q12+R12</f>
        <v>-4.152</v>
      </c>
      <c r="P12" s="117">
        <v>5.085</v>
      </c>
      <c r="Q12" s="117">
        <v>-2.718</v>
      </c>
      <c r="R12" s="117">
        <v>-6.519</v>
      </c>
      <c r="S12" s="97">
        <v>0.332</v>
      </c>
      <c r="T12" s="98">
        <f>N12+O12+S12</f>
        <v>-21.266000000000002</v>
      </c>
    </row>
    <row r="13" spans="1:20" ht="19.5" customHeight="1">
      <c r="A13" s="101">
        <v>2009</v>
      </c>
      <c r="B13" s="91">
        <f t="shared" si="0"/>
        <v>247.54</v>
      </c>
      <c r="C13" s="290">
        <f t="shared" si="1"/>
        <v>184.136</v>
      </c>
      <c r="D13" s="285">
        <v>197.262</v>
      </c>
      <c r="E13" s="291">
        <v>-13.126</v>
      </c>
      <c r="F13" s="95">
        <f t="shared" si="2"/>
        <v>63.403999999999996</v>
      </c>
      <c r="G13" s="285">
        <v>87.399</v>
      </c>
      <c r="H13" s="287">
        <v>25.685</v>
      </c>
      <c r="I13" s="103">
        <v>15.208</v>
      </c>
      <c r="J13" s="282">
        <f t="shared" si="3"/>
        <v>46.506</v>
      </c>
      <c r="K13" s="288">
        <f>T13</f>
        <v>-23.995</v>
      </c>
      <c r="L13" s="111">
        <f t="shared" si="4"/>
        <v>22.511</v>
      </c>
      <c r="M13" s="8"/>
      <c r="N13" s="132">
        <v>-18.642</v>
      </c>
      <c r="O13" s="97">
        <f>P13+Q13+R13</f>
        <v>-5.09</v>
      </c>
      <c r="P13" s="117">
        <v>3.79</v>
      </c>
      <c r="Q13" s="117">
        <v>-2.531</v>
      </c>
      <c r="R13" s="117">
        <v>-6.349</v>
      </c>
      <c r="S13" s="97">
        <v>-0.263</v>
      </c>
      <c r="T13" s="98">
        <f>N13+O13+S13</f>
        <v>-23.995</v>
      </c>
    </row>
    <row r="14" spans="1:20" ht="19.5" customHeight="1" thickBot="1">
      <c r="A14" s="105">
        <v>2010</v>
      </c>
      <c r="B14" s="246">
        <f t="shared" si="0"/>
        <v>248.44241999999997</v>
      </c>
      <c r="C14" s="292">
        <f t="shared" si="1"/>
        <v>184.80727740615654</v>
      </c>
      <c r="D14" s="286">
        <f aca="true" t="shared" si="5" ref="D14:E16">D13*(1+D28)</f>
        <v>197.9811289247798</v>
      </c>
      <c r="E14" s="293">
        <f t="shared" si="5"/>
        <v>-13.17385151862325</v>
      </c>
      <c r="F14" s="246">
        <f t="shared" si="2"/>
        <v>63.63514259384341</v>
      </c>
      <c r="G14" s="286">
        <f aca="true" t="shared" si="6" ref="G14:I16">G13*(1+G28)</f>
        <v>87.71761761969782</v>
      </c>
      <c r="H14" s="249">
        <f t="shared" si="6"/>
        <v>25.778636009129833</v>
      </c>
      <c r="I14" s="246">
        <f t="shared" si="6"/>
        <v>15.263441558374401</v>
      </c>
      <c r="J14" s="283">
        <f t="shared" si="3"/>
        <v>46.67554005219358</v>
      </c>
      <c r="K14" s="289">
        <f>K13*(1+K28)</f>
        <v>-24.082475025854404</v>
      </c>
      <c r="L14" s="247">
        <f t="shared" si="4"/>
        <v>22.59306502633918</v>
      </c>
      <c r="M14" s="8"/>
      <c r="N14" s="128"/>
      <c r="O14" s="106"/>
      <c r="P14" s="106"/>
      <c r="Q14" s="106"/>
      <c r="R14" s="106"/>
      <c r="S14" s="106"/>
      <c r="T14" s="107"/>
    </row>
    <row r="15" spans="1:20" ht="19.5" customHeight="1" thickTop="1">
      <c r="A15" s="472">
        <v>2011</v>
      </c>
      <c r="B15" s="473">
        <f>C15+F15</f>
        <v>258.09354795700006</v>
      </c>
      <c r="C15" s="476">
        <f>D15+E15</f>
        <v>191.98640036604252</v>
      </c>
      <c r="D15" s="477">
        <f t="shared" si="5"/>
        <v>205.67201041081745</v>
      </c>
      <c r="E15" s="478">
        <f t="shared" si="5"/>
        <v>-13.685610044774918</v>
      </c>
      <c r="F15" s="473">
        <f>G15+K15</f>
        <v>66.10714759095757</v>
      </c>
      <c r="G15" s="477">
        <f t="shared" si="6"/>
        <v>91.12514340265757</v>
      </c>
      <c r="H15" s="479">
        <f t="shared" si="6"/>
        <v>26.780046777391725</v>
      </c>
      <c r="I15" s="473">
        <f t="shared" si="6"/>
        <v>15.856373423810526</v>
      </c>
      <c r="J15" s="480">
        <f>G15-H15-I15</f>
        <v>48.48872320145533</v>
      </c>
      <c r="K15" s="481">
        <f>K14*(1+K29)</f>
        <v>-25.0179958117</v>
      </c>
      <c r="L15" s="475">
        <f>J15+K15</f>
        <v>23.47072738975533</v>
      </c>
      <c r="M15" s="8"/>
      <c r="N15" s="468"/>
      <c r="O15" s="468"/>
      <c r="P15" s="468"/>
      <c r="Q15" s="468"/>
      <c r="R15" s="468"/>
      <c r="S15" s="468"/>
      <c r="T15" s="468"/>
    </row>
    <row r="16" spans="1:20" ht="19.5" customHeight="1" thickBot="1">
      <c r="A16" s="105">
        <v>2012</v>
      </c>
      <c r="B16" s="246">
        <f>C16+F16</f>
        <v>265.83635439571003</v>
      </c>
      <c r="C16" s="292">
        <f>D16+E16</f>
        <v>197.74599237702373</v>
      </c>
      <c r="D16" s="286">
        <f t="shared" si="5"/>
        <v>211.8421707231419</v>
      </c>
      <c r="E16" s="293">
        <f t="shared" si="5"/>
        <v>-14.09617834611816</v>
      </c>
      <c r="F16" s="246">
        <f>G16+K16</f>
        <v>68.09036201868628</v>
      </c>
      <c r="G16" s="286">
        <f t="shared" si="6"/>
        <v>93.85889770473726</v>
      </c>
      <c r="H16" s="249">
        <f t="shared" si="6"/>
        <v>27.583448180713464</v>
      </c>
      <c r="I16" s="246">
        <f t="shared" si="6"/>
        <v>16.332064626524836</v>
      </c>
      <c r="J16" s="283">
        <f>G16-H16-I16</f>
        <v>49.94338489749896</v>
      </c>
      <c r="K16" s="289">
        <f>K15*(1+K30)</f>
        <v>-25.76853568605099</v>
      </c>
      <c r="L16" s="247">
        <f>J16+K16</f>
        <v>24.17484921144797</v>
      </c>
      <c r="M16" s="8"/>
      <c r="N16" s="468"/>
      <c r="O16" s="468"/>
      <c r="P16" s="468"/>
      <c r="Q16" s="468"/>
      <c r="R16" s="468"/>
      <c r="S16" s="468"/>
      <c r="T16" s="468"/>
    </row>
    <row r="17" spans="1:20" ht="12" customHeight="1" thickBot="1" thickTop="1">
      <c r="A17" s="467"/>
      <c r="B17" s="103"/>
      <c r="C17" s="103"/>
      <c r="D17" s="102"/>
      <c r="E17" s="102"/>
      <c r="F17" s="103"/>
      <c r="G17" s="102"/>
      <c r="H17" s="103"/>
      <c r="I17" s="103"/>
      <c r="J17" s="102"/>
      <c r="K17" s="102"/>
      <c r="L17" s="103"/>
      <c r="M17" s="8"/>
      <c r="N17" s="468"/>
      <c r="O17" s="468"/>
      <c r="P17" s="468"/>
      <c r="Q17" s="468"/>
      <c r="R17" s="468"/>
      <c r="S17" s="468"/>
      <c r="T17" s="468"/>
    </row>
    <row r="18" spans="1:20" ht="12.75" customHeight="1" thickTop="1">
      <c r="A18" s="412" t="s">
        <v>122</v>
      </c>
      <c r="B18" s="407"/>
      <c r="C18" s="407"/>
      <c r="D18" s="407"/>
      <c r="E18" s="407"/>
      <c r="F18" s="407"/>
      <c r="G18" s="408"/>
      <c r="H18" s="407"/>
      <c r="I18" s="407"/>
      <c r="J18" s="407"/>
      <c r="K18" s="407"/>
      <c r="L18" s="409"/>
      <c r="M18" s="8"/>
      <c r="N18" s="468"/>
      <c r="O18" s="468"/>
      <c r="P18" s="468"/>
      <c r="Q18" s="468"/>
      <c r="R18" s="468"/>
      <c r="S18" s="468"/>
      <c r="T18" s="468"/>
    </row>
    <row r="19" spans="1:20" ht="12.75" customHeight="1" thickBot="1">
      <c r="A19" s="469" t="s">
        <v>28</v>
      </c>
      <c r="B19" s="410"/>
      <c r="C19" s="410"/>
      <c r="D19" s="410"/>
      <c r="E19" s="410"/>
      <c r="F19" s="410"/>
      <c r="G19" s="470"/>
      <c r="H19" s="410"/>
      <c r="I19" s="410"/>
      <c r="J19" s="410"/>
      <c r="K19" s="410"/>
      <c r="L19" s="411"/>
      <c r="M19" s="8"/>
      <c r="N19" s="468"/>
      <c r="O19" s="468"/>
      <c r="P19" s="468"/>
      <c r="Q19" s="468"/>
      <c r="R19" s="468"/>
      <c r="S19" s="468"/>
      <c r="T19" s="468"/>
    </row>
    <row r="20" spans="1:20" ht="9.75" customHeight="1" thickBot="1" thickTop="1">
      <c r="A20" s="471"/>
      <c r="B20" s="459"/>
      <c r="C20" s="459"/>
      <c r="D20" s="459"/>
      <c r="E20" s="459"/>
      <c r="F20" s="459"/>
      <c r="G20" s="459"/>
      <c r="H20" s="459"/>
      <c r="I20" s="459"/>
      <c r="J20" s="459"/>
      <c r="K20" s="459"/>
      <c r="L20" s="459"/>
      <c r="M20" s="8"/>
      <c r="N20" s="12"/>
      <c r="O20" s="12"/>
      <c r="P20" s="12"/>
      <c r="Q20" s="12"/>
      <c r="R20" s="12"/>
      <c r="S20" s="12"/>
      <c r="T20" s="12"/>
    </row>
    <row r="21" spans="1:20" ht="12.75" customHeight="1" thickTop="1">
      <c r="A21" s="603" t="s">
        <v>77</v>
      </c>
      <c r="B21" s="604"/>
      <c r="C21" s="604"/>
      <c r="D21" s="604"/>
      <c r="E21" s="604"/>
      <c r="F21" s="604"/>
      <c r="G21" s="604"/>
      <c r="H21" s="604"/>
      <c r="I21" s="604"/>
      <c r="J21" s="604"/>
      <c r="K21" s="604"/>
      <c r="L21" s="605"/>
      <c r="M21" s="8"/>
      <c r="N21" s="602" t="s">
        <v>453</v>
      </c>
      <c r="O21" s="602"/>
      <c r="P21" s="602"/>
      <c r="Q21" s="602"/>
      <c r="R21" s="602"/>
      <c r="S21" s="602"/>
      <c r="T21" s="602"/>
    </row>
    <row r="22" spans="1:20" ht="12.75">
      <c r="A22" s="606"/>
      <c r="B22" s="607"/>
      <c r="C22" s="607"/>
      <c r="D22" s="607"/>
      <c r="E22" s="607"/>
      <c r="F22" s="607"/>
      <c r="G22" s="607"/>
      <c r="H22" s="607"/>
      <c r="I22" s="607"/>
      <c r="J22" s="607"/>
      <c r="K22" s="607"/>
      <c r="L22" s="608"/>
      <c r="M22" s="8"/>
      <c r="N22" s="602"/>
      <c r="O22" s="602"/>
      <c r="P22" s="602"/>
      <c r="Q22" s="602"/>
      <c r="R22" s="602"/>
      <c r="S22" s="602"/>
      <c r="T22" s="602"/>
    </row>
    <row r="23" spans="1:20" ht="12.75">
      <c r="A23" s="606"/>
      <c r="B23" s="607"/>
      <c r="C23" s="607"/>
      <c r="D23" s="607"/>
      <c r="E23" s="607"/>
      <c r="F23" s="607"/>
      <c r="G23" s="607"/>
      <c r="H23" s="607"/>
      <c r="I23" s="607"/>
      <c r="J23" s="607"/>
      <c r="K23" s="607"/>
      <c r="L23" s="608"/>
      <c r="M23" s="8"/>
      <c r="N23" s="602"/>
      <c r="O23" s="602"/>
      <c r="P23" s="602"/>
      <c r="Q23" s="602"/>
      <c r="R23" s="602"/>
      <c r="S23" s="602"/>
      <c r="T23" s="602"/>
    </row>
    <row r="24" spans="1:20" ht="12.75">
      <c r="A24" s="606"/>
      <c r="B24" s="607"/>
      <c r="C24" s="607"/>
      <c r="D24" s="607"/>
      <c r="E24" s="607"/>
      <c r="F24" s="607"/>
      <c r="G24" s="607"/>
      <c r="H24" s="607"/>
      <c r="I24" s="607"/>
      <c r="J24" s="607"/>
      <c r="K24" s="607"/>
      <c r="L24" s="608"/>
      <c r="M24" s="8"/>
      <c r="N24" s="602"/>
      <c r="O24" s="602"/>
      <c r="P24" s="602"/>
      <c r="Q24" s="602"/>
      <c r="R24" s="602"/>
      <c r="S24" s="602"/>
      <c r="T24" s="602"/>
    </row>
    <row r="25" spans="1:20" ht="12.75">
      <c r="A25" s="606"/>
      <c r="B25" s="607"/>
      <c r="C25" s="607"/>
      <c r="D25" s="607"/>
      <c r="E25" s="607"/>
      <c r="F25" s="607"/>
      <c r="G25" s="607"/>
      <c r="H25" s="607"/>
      <c r="I25" s="607"/>
      <c r="J25" s="607"/>
      <c r="K25" s="607"/>
      <c r="L25" s="608"/>
      <c r="M25" s="8"/>
      <c r="N25" s="602"/>
      <c r="O25" s="602"/>
      <c r="P25" s="602"/>
      <c r="Q25" s="602"/>
      <c r="R25" s="602"/>
      <c r="S25" s="602"/>
      <c r="T25" s="602"/>
    </row>
    <row r="26" spans="1:20" ht="13.5" thickBot="1">
      <c r="A26" s="601"/>
      <c r="B26" s="636"/>
      <c r="C26" s="636"/>
      <c r="D26" s="636"/>
      <c r="E26" s="636"/>
      <c r="F26" s="636"/>
      <c r="G26" s="636"/>
      <c r="H26" s="636"/>
      <c r="I26" s="636"/>
      <c r="J26" s="636"/>
      <c r="K26" s="636"/>
      <c r="L26" s="637"/>
      <c r="M26" s="8"/>
      <c r="N26" s="644"/>
      <c r="O26" s="644"/>
      <c r="P26" s="644"/>
      <c r="Q26" s="644"/>
      <c r="R26" s="644"/>
      <c r="S26" s="644"/>
      <c r="T26" s="644"/>
    </row>
    <row r="27" spans="1:14" ht="14.25" thickBot="1" thickTop="1">
      <c r="A27" s="28"/>
      <c r="B27" s="12"/>
      <c r="C27" s="12"/>
      <c r="D27" s="12"/>
      <c r="E27" s="12"/>
      <c r="F27" s="12"/>
      <c r="G27" s="12"/>
      <c r="H27" s="12"/>
      <c r="I27" s="12"/>
      <c r="J27" s="12"/>
      <c r="K27" s="12"/>
      <c r="L27" s="12"/>
      <c r="M27" s="8"/>
      <c r="N27" s="8"/>
    </row>
    <row r="28" spans="1:14" ht="14.25" thickBot="1" thickTop="1">
      <c r="A28" s="194">
        <v>2010</v>
      </c>
      <c r="B28" s="195"/>
      <c r="C28" s="195"/>
      <c r="D28" s="195">
        <f>'CN2'!$L20</f>
        <v>0.003645552233982219</v>
      </c>
      <c r="E28" s="195">
        <f>'CN2'!$L20</f>
        <v>0.003645552233982219</v>
      </c>
      <c r="F28" s="195"/>
      <c r="G28" s="195">
        <f>'CN2'!$L20</f>
        <v>0.003645552233982219</v>
      </c>
      <c r="H28" s="195">
        <f>'CN2'!$L20</f>
        <v>0.003645552233982219</v>
      </c>
      <c r="I28" s="195">
        <f>'CN2'!$L20</f>
        <v>0.003645552233982219</v>
      </c>
      <c r="J28" s="195"/>
      <c r="K28" s="195">
        <f>'CN2'!$L20</f>
        <v>0.003645552233982219</v>
      </c>
      <c r="L28" s="196"/>
      <c r="M28" s="8"/>
      <c r="N28" s="8"/>
    </row>
    <row r="29" spans="1:14" ht="14.25" thickBot="1" thickTop="1">
      <c r="A29" s="194">
        <v>2011</v>
      </c>
      <c r="B29" s="195"/>
      <c r="C29" s="195"/>
      <c r="D29" s="195">
        <f>'CN2'!$L21</f>
        <v>0.03884653819182793</v>
      </c>
      <c r="E29" s="195">
        <f>'CN2'!$L21</f>
        <v>0.03884653819182793</v>
      </c>
      <c r="F29" s="195"/>
      <c r="G29" s="195">
        <f>'CN2'!$L21</f>
        <v>0.03884653819182793</v>
      </c>
      <c r="H29" s="195">
        <f>'CN2'!$L21</f>
        <v>0.03884653819182793</v>
      </c>
      <c r="I29" s="195">
        <f>'CN2'!$L21</f>
        <v>0.03884653819182793</v>
      </c>
      <c r="J29" s="195"/>
      <c r="K29" s="195">
        <f>'CN2'!$L21</f>
        <v>0.03884653819182793</v>
      </c>
      <c r="L29" s="196"/>
      <c r="M29" s="8"/>
      <c r="N29" s="8"/>
    </row>
    <row r="30" spans="1:14" ht="14.25" thickBot="1" thickTop="1">
      <c r="A30" s="194">
        <v>2012</v>
      </c>
      <c r="B30" s="195"/>
      <c r="C30" s="195"/>
      <c r="D30" s="195">
        <f>'CN2'!$L22</f>
        <v>0.029999999999999583</v>
      </c>
      <c r="E30" s="195">
        <f>'CN2'!$L22</f>
        <v>0.029999999999999583</v>
      </c>
      <c r="F30" s="195"/>
      <c r="G30" s="195">
        <f>'CN2'!$L22</f>
        <v>0.029999999999999583</v>
      </c>
      <c r="H30" s="195">
        <f>'CN2'!$L22</f>
        <v>0.029999999999999583</v>
      </c>
      <c r="I30" s="195">
        <f>'CN2'!$L22</f>
        <v>0.029999999999999583</v>
      </c>
      <c r="J30" s="195"/>
      <c r="K30" s="195">
        <f>'CN2'!$L22</f>
        <v>0.029999999999999583</v>
      </c>
      <c r="L30" s="196"/>
      <c r="M30" s="8"/>
      <c r="N30" s="8"/>
    </row>
    <row r="31" spans="13:14" ht="13.5" thickTop="1">
      <c r="M31" s="8"/>
      <c r="N31" s="8"/>
    </row>
    <row r="32" spans="13:14" ht="12.75">
      <c r="M32" s="8"/>
      <c r="N32" s="8"/>
    </row>
    <row r="33" spans="2:14" ht="12.75">
      <c r="B33" s="12"/>
      <c r="C33" s="12"/>
      <c r="D33" s="12"/>
      <c r="E33" s="12"/>
      <c r="F33" s="12"/>
      <c r="G33" s="12"/>
      <c r="H33" s="12"/>
      <c r="I33" s="12"/>
      <c r="J33" s="12"/>
      <c r="K33" s="12"/>
      <c r="L33" s="12"/>
      <c r="M33" s="8"/>
      <c r="N33" s="8"/>
    </row>
    <row r="34" spans="13:14" ht="12.75">
      <c r="M34" s="12"/>
      <c r="N34" s="12"/>
    </row>
    <row r="35" spans="13:14" ht="12.75">
      <c r="M35" s="12"/>
      <c r="N35" s="12"/>
    </row>
    <row r="36" spans="13:14" ht="12.75">
      <c r="M36" s="12"/>
      <c r="N36" s="12"/>
    </row>
    <row r="37" spans="2:14" ht="12.75">
      <c r="B37" s="12"/>
      <c r="C37" s="12"/>
      <c r="D37" s="12"/>
      <c r="E37" s="12"/>
      <c r="F37" s="12"/>
      <c r="G37" s="12"/>
      <c r="H37" s="12"/>
      <c r="I37" s="12"/>
      <c r="J37" s="12"/>
      <c r="K37" s="12"/>
      <c r="L37" s="12"/>
      <c r="M37" s="12"/>
      <c r="N37" s="12"/>
    </row>
    <row r="38" spans="2:14" ht="12.75">
      <c r="B38" s="12"/>
      <c r="C38" s="12"/>
      <c r="D38" s="12"/>
      <c r="E38" s="12"/>
      <c r="F38" s="12"/>
      <c r="G38" s="12"/>
      <c r="H38" s="12"/>
      <c r="I38" s="12"/>
      <c r="J38" s="12"/>
      <c r="K38" s="12"/>
      <c r="L38" s="12"/>
      <c r="M38" s="12"/>
      <c r="N38" s="12"/>
    </row>
    <row r="39" spans="2:14" ht="12.75">
      <c r="B39" s="12"/>
      <c r="C39" s="12"/>
      <c r="D39" s="12"/>
      <c r="E39" s="12"/>
      <c r="F39" s="12"/>
      <c r="G39" s="12"/>
      <c r="H39" s="12"/>
      <c r="I39" s="12"/>
      <c r="J39" s="12"/>
      <c r="K39" s="12"/>
      <c r="L39" s="12"/>
      <c r="M39" s="12"/>
      <c r="N39" s="12"/>
    </row>
    <row r="40" spans="2:14" ht="12.75">
      <c r="B40" s="12"/>
      <c r="C40" s="12"/>
      <c r="D40" s="12"/>
      <c r="E40" s="12"/>
      <c r="F40" s="12"/>
      <c r="G40" s="12"/>
      <c r="H40" s="12"/>
      <c r="I40" s="12"/>
      <c r="J40" s="12"/>
      <c r="K40" s="12"/>
      <c r="L40" s="12"/>
      <c r="M40" s="12"/>
      <c r="N40" s="12"/>
    </row>
    <row r="41" spans="2:14" ht="12.75">
      <c r="B41" s="12"/>
      <c r="C41" s="12"/>
      <c r="D41" s="12"/>
      <c r="E41" s="12"/>
      <c r="F41" s="12"/>
      <c r="G41" s="12"/>
      <c r="H41" s="12"/>
      <c r="I41" s="12"/>
      <c r="J41" s="12"/>
      <c r="K41" s="12"/>
      <c r="L41" s="12"/>
      <c r="M41" s="12"/>
      <c r="N41" s="12"/>
    </row>
    <row r="42" spans="2:14" ht="12.75">
      <c r="B42" s="12"/>
      <c r="C42" s="12"/>
      <c r="D42" s="12"/>
      <c r="E42" s="12"/>
      <c r="F42" s="12"/>
      <c r="G42" s="12"/>
      <c r="H42" s="12"/>
      <c r="I42" s="12"/>
      <c r="J42" s="12"/>
      <c r="K42" s="12"/>
      <c r="L42" s="12"/>
      <c r="M42" s="12"/>
      <c r="N42" s="12"/>
    </row>
    <row r="43" spans="2:14" ht="12.75">
      <c r="B43" s="12"/>
      <c r="C43" s="12"/>
      <c r="D43" s="12"/>
      <c r="E43" s="12"/>
      <c r="F43" s="12"/>
      <c r="G43" s="12"/>
      <c r="H43" s="12"/>
      <c r="I43" s="12"/>
      <c r="J43" s="12"/>
      <c r="K43" s="12"/>
      <c r="L43" s="12"/>
      <c r="M43" s="12"/>
      <c r="N43" s="12"/>
    </row>
    <row r="44" spans="2:14" ht="12.75">
      <c r="B44" s="12"/>
      <c r="C44" s="12"/>
      <c r="D44" s="12"/>
      <c r="E44" s="12"/>
      <c r="F44" s="12"/>
      <c r="G44" s="12"/>
      <c r="H44" s="12"/>
      <c r="I44" s="12"/>
      <c r="J44" s="12"/>
      <c r="K44" s="12"/>
      <c r="L44" s="12"/>
      <c r="M44" s="12"/>
      <c r="N44" s="12"/>
    </row>
    <row r="45" spans="2:14" ht="12.75">
      <c r="B45" s="12"/>
      <c r="C45" s="12"/>
      <c r="D45" s="12"/>
      <c r="E45" s="12"/>
      <c r="F45" s="12"/>
      <c r="G45" s="12"/>
      <c r="H45" s="12"/>
      <c r="I45" s="12"/>
      <c r="J45" s="12"/>
      <c r="K45" s="12"/>
      <c r="L45" s="12"/>
      <c r="M45" s="12"/>
      <c r="N45" s="12"/>
    </row>
    <row r="46" spans="2:14" ht="12.75">
      <c r="B46" s="12"/>
      <c r="C46" s="12"/>
      <c r="D46" s="12"/>
      <c r="E46" s="12"/>
      <c r="F46" s="12"/>
      <c r="G46" s="12"/>
      <c r="H46" s="12"/>
      <c r="I46" s="12"/>
      <c r="J46" s="12"/>
      <c r="K46" s="12"/>
      <c r="L46" s="12"/>
      <c r="M46" s="12"/>
      <c r="N46" s="12"/>
    </row>
    <row r="47" spans="2:14" ht="12.75">
      <c r="B47" s="12"/>
      <c r="C47" s="12"/>
      <c r="D47" s="12"/>
      <c r="E47" s="12"/>
      <c r="F47" s="12"/>
      <c r="G47" s="12"/>
      <c r="H47" s="12"/>
      <c r="I47" s="12"/>
      <c r="J47" s="12"/>
      <c r="K47" s="12"/>
      <c r="L47" s="12"/>
      <c r="M47" s="12"/>
      <c r="N47" s="12"/>
    </row>
    <row r="48" spans="2:14" ht="12.75">
      <c r="B48" s="12"/>
      <c r="C48" s="12"/>
      <c r="D48" s="12"/>
      <c r="E48" s="12"/>
      <c r="F48" s="12"/>
      <c r="G48" s="12"/>
      <c r="H48" s="12"/>
      <c r="I48" s="12"/>
      <c r="J48" s="12"/>
      <c r="K48" s="12"/>
      <c r="L48" s="12"/>
      <c r="M48" s="12"/>
      <c r="N48" s="12"/>
    </row>
    <row r="49" spans="2:14" ht="12.75">
      <c r="B49" s="12"/>
      <c r="C49" s="12"/>
      <c r="D49" s="12"/>
      <c r="E49" s="12"/>
      <c r="F49" s="12"/>
      <c r="G49" s="12"/>
      <c r="H49" s="12"/>
      <c r="I49" s="12"/>
      <c r="J49" s="12"/>
      <c r="K49" s="12"/>
      <c r="L49" s="12"/>
      <c r="M49" s="12"/>
      <c r="N49" s="12"/>
    </row>
    <row r="50" spans="2:14" ht="12.75">
      <c r="B50" s="12"/>
      <c r="C50" s="12"/>
      <c r="D50" s="12"/>
      <c r="E50" s="12"/>
      <c r="F50" s="12"/>
      <c r="G50" s="12"/>
      <c r="H50" s="12"/>
      <c r="I50" s="12"/>
      <c r="J50" s="12"/>
      <c r="K50" s="12"/>
      <c r="L50" s="12"/>
      <c r="M50" s="12"/>
      <c r="N50" s="12"/>
    </row>
    <row r="51" spans="2:14" ht="12.75">
      <c r="B51" s="12"/>
      <c r="C51" s="12"/>
      <c r="D51" s="12"/>
      <c r="E51" s="12"/>
      <c r="F51" s="12"/>
      <c r="G51" s="12"/>
      <c r="H51" s="12"/>
      <c r="I51" s="12"/>
      <c r="J51" s="12"/>
      <c r="K51" s="12"/>
      <c r="L51" s="12"/>
      <c r="M51" s="12"/>
      <c r="N51" s="12"/>
    </row>
    <row r="52" spans="2:14" ht="12.75">
      <c r="B52" s="12"/>
      <c r="C52" s="12"/>
      <c r="D52" s="12"/>
      <c r="E52" s="12"/>
      <c r="F52" s="12"/>
      <c r="G52" s="12"/>
      <c r="H52" s="12"/>
      <c r="I52" s="12"/>
      <c r="J52" s="12"/>
      <c r="K52" s="12"/>
      <c r="L52" s="12"/>
      <c r="M52" s="12"/>
      <c r="N52" s="12"/>
    </row>
    <row r="53" spans="2:14" ht="12.75">
      <c r="B53" s="12"/>
      <c r="C53" s="12"/>
      <c r="D53" s="12"/>
      <c r="E53" s="12"/>
      <c r="F53" s="12"/>
      <c r="G53" s="12"/>
      <c r="H53" s="12"/>
      <c r="I53" s="12"/>
      <c r="J53" s="12"/>
      <c r="K53" s="12"/>
      <c r="L53" s="12"/>
      <c r="M53" s="12"/>
      <c r="N53" s="12"/>
    </row>
    <row r="54" spans="2:14" ht="12.75">
      <c r="B54" s="12"/>
      <c r="C54" s="12"/>
      <c r="D54" s="12"/>
      <c r="E54" s="12"/>
      <c r="F54" s="12"/>
      <c r="G54" s="12"/>
      <c r="H54" s="12"/>
      <c r="I54" s="12"/>
      <c r="J54" s="12"/>
      <c r="K54" s="12"/>
      <c r="L54" s="12"/>
      <c r="M54" s="12"/>
      <c r="N54" s="12"/>
    </row>
    <row r="55" spans="2:14" ht="12.75">
      <c r="B55" s="12"/>
      <c r="C55" s="12"/>
      <c r="D55" s="12"/>
      <c r="E55" s="12"/>
      <c r="F55" s="12"/>
      <c r="G55" s="12"/>
      <c r="H55" s="12"/>
      <c r="I55" s="12"/>
      <c r="J55" s="12"/>
      <c r="K55" s="12"/>
      <c r="L55" s="12"/>
      <c r="M55" s="12"/>
      <c r="N55" s="12"/>
    </row>
    <row r="56" spans="2:14" ht="12.75">
      <c r="B56" s="12"/>
      <c r="C56" s="12"/>
      <c r="D56" s="12"/>
      <c r="E56" s="12"/>
      <c r="F56" s="12"/>
      <c r="G56" s="12"/>
      <c r="H56" s="12"/>
      <c r="I56" s="12"/>
      <c r="J56" s="12"/>
      <c r="K56" s="12"/>
      <c r="L56" s="12"/>
      <c r="M56" s="12"/>
      <c r="N56" s="12"/>
    </row>
    <row r="57" spans="2:14" ht="12.75">
      <c r="B57" s="12"/>
      <c r="C57" s="12"/>
      <c r="D57" s="12"/>
      <c r="E57" s="12"/>
      <c r="F57" s="12"/>
      <c r="G57" s="12"/>
      <c r="H57" s="12"/>
      <c r="I57" s="12"/>
      <c r="J57" s="12"/>
      <c r="K57" s="12"/>
      <c r="L57" s="12"/>
      <c r="M57" s="12"/>
      <c r="N57" s="12"/>
    </row>
    <row r="58" spans="2:14" ht="12.75">
      <c r="B58" s="12"/>
      <c r="C58" s="12"/>
      <c r="D58" s="12"/>
      <c r="E58" s="12"/>
      <c r="F58" s="12"/>
      <c r="G58" s="12"/>
      <c r="H58" s="12"/>
      <c r="I58" s="12"/>
      <c r="J58" s="12"/>
      <c r="K58" s="12"/>
      <c r="L58" s="12"/>
      <c r="M58" s="12"/>
      <c r="N58" s="12"/>
    </row>
    <row r="59" spans="2:14" ht="12.75">
      <c r="B59" s="12"/>
      <c r="C59" s="12"/>
      <c r="D59" s="12"/>
      <c r="E59" s="12"/>
      <c r="F59" s="12"/>
      <c r="G59" s="12"/>
      <c r="H59" s="12"/>
      <c r="I59" s="12"/>
      <c r="J59" s="12"/>
      <c r="K59" s="12"/>
      <c r="L59" s="12"/>
      <c r="M59" s="12"/>
      <c r="N59" s="12"/>
    </row>
    <row r="60" spans="2:14" ht="12.75">
      <c r="B60" s="12"/>
      <c r="C60" s="12"/>
      <c r="D60" s="12"/>
      <c r="E60" s="12"/>
      <c r="F60" s="12"/>
      <c r="G60" s="12"/>
      <c r="H60" s="12"/>
      <c r="I60" s="12"/>
      <c r="J60" s="12"/>
      <c r="K60" s="12"/>
      <c r="L60" s="12"/>
      <c r="M60" s="12"/>
      <c r="N60" s="12"/>
    </row>
    <row r="61" spans="2:14" ht="12.75">
      <c r="B61" s="12"/>
      <c r="C61" s="12"/>
      <c r="D61" s="12"/>
      <c r="E61" s="12"/>
      <c r="F61" s="12"/>
      <c r="G61" s="12"/>
      <c r="H61" s="12"/>
      <c r="I61" s="12"/>
      <c r="J61" s="12"/>
      <c r="K61" s="12"/>
      <c r="L61" s="12"/>
      <c r="M61" s="12"/>
      <c r="N61" s="12"/>
    </row>
    <row r="62" spans="2:14" ht="12.75">
      <c r="B62" s="12"/>
      <c r="C62" s="12"/>
      <c r="D62" s="12"/>
      <c r="E62" s="12"/>
      <c r="F62" s="12"/>
      <c r="G62" s="12"/>
      <c r="H62" s="12"/>
      <c r="I62" s="12"/>
      <c r="J62" s="12"/>
      <c r="K62" s="12"/>
      <c r="L62" s="12"/>
      <c r="M62" s="12"/>
      <c r="N62" s="12"/>
    </row>
    <row r="63" spans="2:14" ht="12.75">
      <c r="B63" s="12"/>
      <c r="C63" s="12"/>
      <c r="D63" s="12"/>
      <c r="E63" s="12"/>
      <c r="F63" s="12"/>
      <c r="G63" s="12"/>
      <c r="H63" s="12"/>
      <c r="I63" s="12"/>
      <c r="J63" s="12"/>
      <c r="K63" s="12"/>
      <c r="L63" s="12"/>
      <c r="M63" s="12"/>
      <c r="N63" s="12"/>
    </row>
    <row r="64" spans="2:14" ht="12.75">
      <c r="B64" s="12"/>
      <c r="C64" s="12"/>
      <c r="D64" s="12"/>
      <c r="E64" s="12"/>
      <c r="F64" s="12"/>
      <c r="G64" s="12"/>
      <c r="H64" s="12"/>
      <c r="I64" s="12"/>
      <c r="J64" s="12"/>
      <c r="K64" s="12"/>
      <c r="L64" s="12"/>
      <c r="M64" s="12"/>
      <c r="N64" s="12"/>
    </row>
    <row r="65" spans="2:14" ht="12.75">
      <c r="B65" s="12"/>
      <c r="C65" s="12"/>
      <c r="D65" s="12"/>
      <c r="E65" s="12"/>
      <c r="F65" s="12"/>
      <c r="G65" s="12"/>
      <c r="H65" s="12"/>
      <c r="I65" s="12"/>
      <c r="J65" s="12"/>
      <c r="K65" s="12"/>
      <c r="L65" s="12"/>
      <c r="M65" s="12"/>
      <c r="N65" s="12"/>
    </row>
    <row r="66" spans="2:14" ht="12.75">
      <c r="B66" s="12"/>
      <c r="C66" s="12"/>
      <c r="D66" s="12"/>
      <c r="E66" s="12"/>
      <c r="F66" s="12"/>
      <c r="G66" s="12"/>
      <c r="H66" s="12"/>
      <c r="I66" s="12"/>
      <c r="J66" s="12"/>
      <c r="K66" s="12"/>
      <c r="L66" s="12"/>
      <c r="M66" s="12"/>
      <c r="N66" s="12"/>
    </row>
    <row r="67" spans="2:14" ht="12.75">
      <c r="B67" s="12"/>
      <c r="C67" s="12"/>
      <c r="D67" s="12"/>
      <c r="E67" s="12"/>
      <c r="F67" s="12"/>
      <c r="G67" s="12"/>
      <c r="H67" s="12"/>
      <c r="I67" s="12"/>
      <c r="J67" s="12"/>
      <c r="K67" s="12"/>
      <c r="L67" s="12"/>
      <c r="M67" s="12"/>
      <c r="N67" s="12"/>
    </row>
    <row r="68" spans="2:14" ht="12.75">
      <c r="B68" s="12"/>
      <c r="C68" s="12"/>
      <c r="D68" s="12"/>
      <c r="E68" s="12"/>
      <c r="F68" s="12"/>
      <c r="G68" s="12"/>
      <c r="H68" s="12"/>
      <c r="I68" s="12"/>
      <c r="J68" s="12"/>
      <c r="K68" s="12"/>
      <c r="L68" s="12"/>
      <c r="M68" s="12"/>
      <c r="N68" s="12"/>
    </row>
    <row r="69" spans="2:14" ht="12.75">
      <c r="B69" s="12"/>
      <c r="C69" s="12"/>
      <c r="D69" s="12"/>
      <c r="E69" s="12"/>
      <c r="F69" s="12"/>
      <c r="G69" s="12"/>
      <c r="H69" s="12"/>
      <c r="I69" s="12"/>
      <c r="J69" s="12"/>
      <c r="K69" s="12"/>
      <c r="L69" s="12"/>
      <c r="M69" s="12"/>
      <c r="N69" s="12"/>
    </row>
    <row r="70" spans="2:14" ht="12.75">
      <c r="B70" s="12"/>
      <c r="C70" s="12"/>
      <c r="D70" s="12"/>
      <c r="E70" s="12"/>
      <c r="F70" s="12"/>
      <c r="G70" s="12"/>
      <c r="H70" s="12"/>
      <c r="I70" s="12"/>
      <c r="J70" s="12"/>
      <c r="K70" s="12"/>
      <c r="L70" s="12"/>
      <c r="M70" s="12"/>
      <c r="N70" s="12"/>
    </row>
    <row r="71" spans="2:14" ht="12.75">
      <c r="B71" s="12"/>
      <c r="C71" s="12"/>
      <c r="D71" s="12"/>
      <c r="E71" s="12"/>
      <c r="F71" s="12"/>
      <c r="G71" s="12"/>
      <c r="H71" s="12"/>
      <c r="I71" s="12"/>
      <c r="J71" s="12"/>
      <c r="K71" s="12"/>
      <c r="L71" s="12"/>
      <c r="M71" s="12"/>
      <c r="N71" s="12"/>
    </row>
    <row r="72" spans="2:14" ht="12.75">
      <c r="B72" s="12"/>
      <c r="C72" s="12"/>
      <c r="D72" s="12"/>
      <c r="E72" s="12"/>
      <c r="F72" s="12"/>
      <c r="G72" s="12"/>
      <c r="H72" s="12"/>
      <c r="I72" s="12"/>
      <c r="J72" s="12"/>
      <c r="K72" s="12"/>
      <c r="L72" s="12"/>
      <c r="M72" s="12"/>
      <c r="N72" s="12"/>
    </row>
    <row r="73" spans="2:14" ht="12.75">
      <c r="B73" s="12"/>
      <c r="C73" s="12"/>
      <c r="D73" s="12"/>
      <c r="E73" s="12"/>
      <c r="F73" s="12"/>
      <c r="G73" s="12"/>
      <c r="H73" s="12"/>
      <c r="I73" s="12"/>
      <c r="J73" s="12"/>
      <c r="K73" s="12"/>
      <c r="L73" s="12"/>
      <c r="M73" s="12"/>
      <c r="N73" s="12"/>
    </row>
    <row r="74" spans="2:14" ht="12.75">
      <c r="B74" s="12"/>
      <c r="C74" s="12"/>
      <c r="D74" s="12"/>
      <c r="E74" s="12"/>
      <c r="F74" s="12"/>
      <c r="G74" s="12"/>
      <c r="H74" s="12"/>
      <c r="I74" s="12"/>
      <c r="J74" s="12"/>
      <c r="K74" s="12"/>
      <c r="L74" s="12"/>
      <c r="M74" s="12"/>
      <c r="N74" s="12"/>
    </row>
    <row r="75" spans="2:14" ht="12.75">
      <c r="B75" s="12"/>
      <c r="C75" s="12"/>
      <c r="D75" s="12"/>
      <c r="E75" s="12"/>
      <c r="F75" s="12"/>
      <c r="G75" s="12"/>
      <c r="H75" s="12"/>
      <c r="I75" s="12"/>
      <c r="J75" s="12"/>
      <c r="K75" s="12"/>
      <c r="L75" s="12"/>
      <c r="M75" s="12"/>
      <c r="N75" s="12"/>
    </row>
    <row r="76" spans="2:14" ht="12.75">
      <c r="B76" s="12"/>
      <c r="C76" s="12"/>
      <c r="D76" s="12"/>
      <c r="E76" s="12"/>
      <c r="F76" s="12"/>
      <c r="G76" s="12"/>
      <c r="H76" s="12"/>
      <c r="I76" s="12"/>
      <c r="J76" s="12"/>
      <c r="K76" s="12"/>
      <c r="L76" s="12"/>
      <c r="M76" s="12"/>
      <c r="N76" s="12"/>
    </row>
    <row r="77" spans="2:14" ht="12.75">
      <c r="B77" s="12"/>
      <c r="C77" s="12"/>
      <c r="D77" s="12"/>
      <c r="E77" s="12"/>
      <c r="F77" s="12"/>
      <c r="G77" s="12"/>
      <c r="H77" s="12"/>
      <c r="I77" s="12"/>
      <c r="J77" s="12"/>
      <c r="K77" s="12"/>
      <c r="L77" s="12"/>
      <c r="M77" s="12"/>
      <c r="N77" s="12"/>
    </row>
    <row r="78" spans="2:14" ht="12.75">
      <c r="B78" s="12"/>
      <c r="C78" s="12"/>
      <c r="D78" s="12"/>
      <c r="E78" s="12"/>
      <c r="F78" s="12"/>
      <c r="G78" s="12"/>
      <c r="H78" s="12"/>
      <c r="I78" s="12"/>
      <c r="J78" s="12"/>
      <c r="K78" s="12"/>
      <c r="L78" s="12"/>
      <c r="M78" s="12"/>
      <c r="N78" s="12"/>
    </row>
    <row r="79" spans="2:14" ht="12.75">
      <c r="B79" s="12"/>
      <c r="C79" s="12"/>
      <c r="D79" s="12"/>
      <c r="E79" s="12"/>
      <c r="F79" s="12"/>
      <c r="G79" s="12"/>
      <c r="H79" s="12"/>
      <c r="I79" s="12"/>
      <c r="J79" s="12"/>
      <c r="K79" s="12"/>
      <c r="L79" s="12"/>
      <c r="M79" s="12"/>
      <c r="N79" s="12"/>
    </row>
    <row r="80" spans="2:14" ht="12.75">
      <c r="B80" s="12"/>
      <c r="C80" s="12"/>
      <c r="D80" s="12"/>
      <c r="E80" s="12"/>
      <c r="F80" s="12"/>
      <c r="G80" s="12"/>
      <c r="H80" s="12"/>
      <c r="I80" s="12"/>
      <c r="J80" s="12"/>
      <c r="K80" s="12"/>
      <c r="L80" s="12"/>
      <c r="M80" s="12"/>
      <c r="N80" s="12"/>
    </row>
    <row r="81" spans="2:14" ht="12.75">
      <c r="B81" s="12"/>
      <c r="C81" s="12"/>
      <c r="D81" s="12"/>
      <c r="E81" s="12"/>
      <c r="F81" s="12"/>
      <c r="G81" s="12"/>
      <c r="H81" s="12"/>
      <c r="I81" s="12"/>
      <c r="J81" s="12"/>
      <c r="K81" s="12"/>
      <c r="L81" s="12"/>
      <c r="M81" s="12"/>
      <c r="N81" s="12"/>
    </row>
    <row r="82" spans="2:14" ht="12.75">
      <c r="B82" s="12"/>
      <c r="C82" s="12"/>
      <c r="D82" s="12"/>
      <c r="E82" s="12"/>
      <c r="F82" s="12"/>
      <c r="G82" s="12"/>
      <c r="H82" s="12"/>
      <c r="I82" s="12"/>
      <c r="J82" s="12"/>
      <c r="K82" s="12"/>
      <c r="L82" s="12"/>
      <c r="M82" s="12"/>
      <c r="N82" s="12"/>
    </row>
    <row r="83" spans="2:14" ht="12.75">
      <c r="B83" s="12"/>
      <c r="C83" s="12"/>
      <c r="D83" s="12"/>
      <c r="E83" s="12"/>
      <c r="F83" s="12"/>
      <c r="G83" s="12"/>
      <c r="H83" s="12"/>
      <c r="I83" s="12"/>
      <c r="J83" s="12"/>
      <c r="K83" s="12"/>
      <c r="L83" s="12"/>
      <c r="M83" s="12"/>
      <c r="N83" s="12"/>
    </row>
    <row r="84" spans="2:14" ht="12.75">
      <c r="B84" s="12"/>
      <c r="C84" s="12"/>
      <c r="D84" s="12"/>
      <c r="E84" s="12"/>
      <c r="F84" s="12"/>
      <c r="G84" s="12"/>
      <c r="H84" s="12"/>
      <c r="I84" s="12"/>
      <c r="J84" s="12"/>
      <c r="K84" s="12"/>
      <c r="L84" s="12"/>
      <c r="M84" s="12"/>
      <c r="N84" s="12"/>
    </row>
    <row r="85" spans="2:14" ht="12.75">
      <c r="B85" s="12"/>
      <c r="C85" s="12"/>
      <c r="D85" s="12"/>
      <c r="E85" s="12"/>
      <c r="F85" s="12"/>
      <c r="G85" s="12"/>
      <c r="H85" s="12"/>
      <c r="I85" s="12"/>
      <c r="J85" s="12"/>
      <c r="K85" s="12"/>
      <c r="L85" s="12"/>
      <c r="M85" s="12"/>
      <c r="N85" s="12"/>
    </row>
    <row r="86" spans="2:14" ht="12.75">
      <c r="B86" s="12"/>
      <c r="C86" s="12"/>
      <c r="D86" s="12"/>
      <c r="E86" s="12"/>
      <c r="F86" s="12"/>
      <c r="G86" s="12"/>
      <c r="H86" s="12"/>
      <c r="I86" s="12"/>
      <c r="J86" s="12"/>
      <c r="K86" s="12"/>
      <c r="L86" s="12"/>
      <c r="M86" s="12"/>
      <c r="N86" s="12"/>
    </row>
    <row r="87" spans="2:14" ht="12.75">
      <c r="B87" s="12"/>
      <c r="C87" s="12"/>
      <c r="D87" s="12"/>
      <c r="E87" s="12"/>
      <c r="F87" s="12"/>
      <c r="G87" s="12"/>
      <c r="H87" s="12"/>
      <c r="I87" s="12"/>
      <c r="J87" s="12"/>
      <c r="K87" s="12"/>
      <c r="L87" s="12"/>
      <c r="M87" s="12"/>
      <c r="N87" s="12"/>
    </row>
    <row r="88" spans="2:14" ht="12.75">
      <c r="B88" s="12"/>
      <c r="C88" s="12"/>
      <c r="D88" s="12"/>
      <c r="E88" s="12"/>
      <c r="F88" s="12"/>
      <c r="G88" s="12"/>
      <c r="H88" s="12"/>
      <c r="I88" s="12"/>
      <c r="J88" s="12"/>
      <c r="K88" s="12"/>
      <c r="L88" s="12"/>
      <c r="M88" s="12"/>
      <c r="N88" s="12"/>
    </row>
    <row r="89" spans="2:14" ht="12.75">
      <c r="B89" s="12"/>
      <c r="C89" s="12"/>
      <c r="D89" s="12"/>
      <c r="E89" s="12"/>
      <c r="F89" s="12"/>
      <c r="G89" s="12"/>
      <c r="H89" s="12"/>
      <c r="I89" s="12"/>
      <c r="J89" s="12"/>
      <c r="K89" s="12"/>
      <c r="L89" s="12"/>
      <c r="M89" s="12"/>
      <c r="N89" s="12"/>
    </row>
    <row r="90" spans="2:14" ht="12.75">
      <c r="B90" s="12"/>
      <c r="C90" s="12"/>
      <c r="D90" s="12"/>
      <c r="E90" s="12"/>
      <c r="F90" s="12"/>
      <c r="G90" s="12"/>
      <c r="H90" s="12"/>
      <c r="I90" s="12"/>
      <c r="J90" s="12"/>
      <c r="K90" s="12"/>
      <c r="L90" s="12"/>
      <c r="M90" s="12"/>
      <c r="N90" s="12"/>
    </row>
    <row r="91" spans="2:14" ht="12.75">
      <c r="B91" s="12"/>
      <c r="C91" s="12"/>
      <c r="D91" s="12"/>
      <c r="E91" s="12"/>
      <c r="F91" s="12"/>
      <c r="G91" s="12"/>
      <c r="H91" s="12"/>
      <c r="I91" s="12"/>
      <c r="J91" s="12"/>
      <c r="K91" s="12"/>
      <c r="L91" s="12"/>
      <c r="M91" s="12"/>
      <c r="N91" s="12"/>
    </row>
    <row r="92" spans="2:14" ht="12.75">
      <c r="B92" s="12"/>
      <c r="C92" s="12"/>
      <c r="D92" s="12"/>
      <c r="E92" s="12"/>
      <c r="F92" s="12"/>
      <c r="G92" s="12"/>
      <c r="H92" s="12"/>
      <c r="I92" s="12"/>
      <c r="J92" s="12"/>
      <c r="K92" s="12"/>
      <c r="L92" s="12"/>
      <c r="M92" s="12"/>
      <c r="N92" s="12"/>
    </row>
    <row r="93" spans="2:14" ht="12.75">
      <c r="B93" s="12"/>
      <c r="C93" s="12"/>
      <c r="D93" s="12"/>
      <c r="E93" s="12"/>
      <c r="F93" s="12"/>
      <c r="G93" s="12"/>
      <c r="H93" s="12"/>
      <c r="I93" s="12"/>
      <c r="J93" s="12"/>
      <c r="K93" s="12"/>
      <c r="L93" s="12"/>
      <c r="M93" s="12"/>
      <c r="N93" s="12"/>
    </row>
    <row r="94" spans="2:14" ht="12.75">
      <c r="B94" s="12"/>
      <c r="C94" s="12"/>
      <c r="D94" s="12"/>
      <c r="E94" s="12"/>
      <c r="F94" s="12"/>
      <c r="G94" s="12"/>
      <c r="H94" s="12"/>
      <c r="I94" s="12"/>
      <c r="J94" s="12"/>
      <c r="K94" s="12"/>
      <c r="L94" s="12"/>
      <c r="M94" s="12"/>
      <c r="N94" s="12"/>
    </row>
    <row r="95" spans="2:14" ht="12.75">
      <c r="B95" s="12"/>
      <c r="C95" s="12"/>
      <c r="D95" s="12"/>
      <c r="E95" s="12"/>
      <c r="F95" s="12"/>
      <c r="G95" s="12"/>
      <c r="H95" s="12"/>
      <c r="I95" s="12"/>
      <c r="J95" s="12"/>
      <c r="K95" s="12"/>
      <c r="L95" s="12"/>
      <c r="M95" s="12"/>
      <c r="N95" s="12"/>
    </row>
    <row r="96" spans="2:14" ht="12.75">
      <c r="B96" s="12"/>
      <c r="C96" s="12"/>
      <c r="D96" s="12"/>
      <c r="E96" s="12"/>
      <c r="F96" s="12"/>
      <c r="G96" s="12"/>
      <c r="H96" s="12"/>
      <c r="I96" s="12"/>
      <c r="J96" s="12"/>
      <c r="K96" s="12"/>
      <c r="L96" s="12"/>
      <c r="M96" s="12"/>
      <c r="N96" s="12"/>
    </row>
    <row r="97" spans="2:14" ht="12.75">
      <c r="B97" s="12"/>
      <c r="C97" s="12"/>
      <c r="D97" s="12"/>
      <c r="E97" s="12"/>
      <c r="F97" s="12"/>
      <c r="G97" s="12"/>
      <c r="H97" s="12"/>
      <c r="I97" s="12"/>
      <c r="J97" s="12"/>
      <c r="K97" s="12"/>
      <c r="L97" s="12"/>
      <c r="M97" s="12"/>
      <c r="N97" s="12"/>
    </row>
    <row r="98" spans="2:14" ht="12.75">
      <c r="B98" s="12"/>
      <c r="C98" s="12"/>
      <c r="D98" s="12"/>
      <c r="E98" s="12"/>
      <c r="F98" s="12"/>
      <c r="G98" s="12"/>
      <c r="H98" s="12"/>
      <c r="I98" s="12"/>
      <c r="J98" s="12"/>
      <c r="K98" s="12"/>
      <c r="L98" s="12"/>
      <c r="M98" s="12"/>
      <c r="N98" s="12"/>
    </row>
    <row r="99" spans="2:14" ht="12.75">
      <c r="B99" s="12"/>
      <c r="C99" s="12"/>
      <c r="D99" s="12"/>
      <c r="E99" s="12"/>
      <c r="F99" s="12"/>
      <c r="G99" s="12"/>
      <c r="H99" s="12"/>
      <c r="I99" s="12"/>
      <c r="J99" s="12"/>
      <c r="K99" s="12"/>
      <c r="L99" s="12"/>
      <c r="M99" s="12"/>
      <c r="N99" s="12"/>
    </row>
    <row r="100" spans="2:14" ht="12.75">
      <c r="B100" s="12"/>
      <c r="C100" s="12"/>
      <c r="D100" s="12"/>
      <c r="E100" s="12"/>
      <c r="F100" s="12"/>
      <c r="G100" s="12"/>
      <c r="H100" s="12"/>
      <c r="I100" s="12"/>
      <c r="J100" s="12"/>
      <c r="K100" s="12"/>
      <c r="L100" s="12"/>
      <c r="M100" s="12"/>
      <c r="N100" s="12"/>
    </row>
    <row r="101" spans="2:14" ht="12.75">
      <c r="B101" s="12"/>
      <c r="C101" s="12"/>
      <c r="D101" s="12"/>
      <c r="E101" s="12"/>
      <c r="F101" s="12"/>
      <c r="G101" s="12"/>
      <c r="H101" s="12"/>
      <c r="I101" s="12"/>
      <c r="J101" s="12"/>
      <c r="K101" s="12"/>
      <c r="L101" s="12"/>
      <c r="M101" s="12"/>
      <c r="N101" s="12"/>
    </row>
    <row r="102" spans="2:14" ht="12.75">
      <c r="B102" s="12"/>
      <c r="C102" s="12"/>
      <c r="D102" s="12"/>
      <c r="E102" s="12"/>
      <c r="F102" s="12"/>
      <c r="G102" s="12"/>
      <c r="H102" s="12"/>
      <c r="I102" s="12"/>
      <c r="J102" s="12"/>
      <c r="K102" s="12"/>
      <c r="L102" s="12"/>
      <c r="M102" s="12"/>
      <c r="N102" s="12"/>
    </row>
    <row r="103" spans="2:14" ht="12.75">
      <c r="B103" s="12"/>
      <c r="C103" s="12"/>
      <c r="D103" s="12"/>
      <c r="E103" s="12"/>
      <c r="F103" s="12"/>
      <c r="G103" s="12"/>
      <c r="H103" s="12"/>
      <c r="I103" s="12"/>
      <c r="J103" s="12"/>
      <c r="K103" s="12"/>
      <c r="L103" s="12"/>
      <c r="M103" s="12"/>
      <c r="N103" s="12"/>
    </row>
    <row r="104" spans="2:14" ht="12.75">
      <c r="B104" s="12"/>
      <c r="C104" s="12"/>
      <c r="D104" s="12"/>
      <c r="E104" s="12"/>
      <c r="F104" s="12"/>
      <c r="G104" s="12"/>
      <c r="H104" s="12"/>
      <c r="I104" s="12"/>
      <c r="J104" s="12"/>
      <c r="K104" s="12"/>
      <c r="L104" s="12"/>
      <c r="M104" s="12"/>
      <c r="N104" s="12"/>
    </row>
    <row r="105" spans="2:14" ht="12.75">
      <c r="B105" s="12"/>
      <c r="C105" s="12"/>
      <c r="D105" s="12"/>
      <c r="E105" s="12"/>
      <c r="F105" s="12"/>
      <c r="G105" s="12"/>
      <c r="H105" s="12"/>
      <c r="I105" s="12"/>
      <c r="J105" s="12"/>
      <c r="K105" s="12"/>
      <c r="L105" s="12"/>
      <c r="M105" s="12"/>
      <c r="N105" s="12"/>
    </row>
    <row r="106" spans="2:14" ht="12.75">
      <c r="B106" s="12"/>
      <c r="C106" s="12"/>
      <c r="D106" s="12"/>
      <c r="E106" s="12"/>
      <c r="F106" s="12"/>
      <c r="G106" s="12"/>
      <c r="H106" s="12"/>
      <c r="I106" s="12"/>
      <c r="J106" s="12"/>
      <c r="K106" s="12"/>
      <c r="L106" s="12"/>
      <c r="M106" s="12"/>
      <c r="N106" s="12"/>
    </row>
    <row r="107" spans="2:14" ht="12.75">
      <c r="B107" s="12"/>
      <c r="C107" s="12"/>
      <c r="D107" s="12"/>
      <c r="E107" s="12"/>
      <c r="F107" s="12"/>
      <c r="G107" s="12"/>
      <c r="H107" s="12"/>
      <c r="I107" s="12"/>
      <c r="J107" s="12"/>
      <c r="K107" s="12"/>
      <c r="L107" s="12"/>
      <c r="M107" s="12"/>
      <c r="N107" s="12"/>
    </row>
    <row r="108" spans="2:14" ht="12.75">
      <c r="B108" s="12"/>
      <c r="C108" s="12"/>
      <c r="D108" s="12"/>
      <c r="E108" s="12"/>
      <c r="F108" s="12"/>
      <c r="G108" s="12"/>
      <c r="H108" s="12"/>
      <c r="I108" s="12"/>
      <c r="J108" s="12"/>
      <c r="K108" s="12"/>
      <c r="L108" s="12"/>
      <c r="M108" s="12"/>
      <c r="N108" s="12"/>
    </row>
    <row r="109" spans="2:14" ht="12.75">
      <c r="B109" s="12"/>
      <c r="C109" s="12"/>
      <c r="D109" s="12"/>
      <c r="E109" s="12"/>
      <c r="F109" s="12"/>
      <c r="G109" s="12"/>
      <c r="H109" s="12"/>
      <c r="I109" s="12"/>
      <c r="J109" s="12"/>
      <c r="K109" s="12"/>
      <c r="L109" s="12"/>
      <c r="M109" s="12"/>
      <c r="N109" s="12"/>
    </row>
    <row r="110" spans="2:14" ht="12.75">
      <c r="B110" s="12"/>
      <c r="C110" s="12"/>
      <c r="D110" s="12"/>
      <c r="E110" s="12"/>
      <c r="F110" s="12"/>
      <c r="G110" s="12"/>
      <c r="H110" s="12"/>
      <c r="I110" s="12"/>
      <c r="J110" s="12"/>
      <c r="K110" s="12"/>
      <c r="L110" s="12"/>
      <c r="M110" s="12"/>
      <c r="N110" s="12"/>
    </row>
    <row r="111" spans="2:14" ht="12.75">
      <c r="B111" s="12"/>
      <c r="C111" s="12"/>
      <c r="D111" s="12"/>
      <c r="E111" s="12"/>
      <c r="F111" s="12"/>
      <c r="G111" s="12"/>
      <c r="H111" s="12"/>
      <c r="I111" s="12"/>
      <c r="J111" s="12"/>
      <c r="K111" s="12"/>
      <c r="L111" s="12"/>
      <c r="M111" s="12"/>
      <c r="N111" s="12"/>
    </row>
    <row r="112" spans="2:14" ht="12.75">
      <c r="B112" s="12"/>
      <c r="C112" s="12"/>
      <c r="D112" s="12"/>
      <c r="E112" s="12"/>
      <c r="F112" s="12"/>
      <c r="G112" s="12"/>
      <c r="H112" s="12"/>
      <c r="I112" s="12"/>
      <c r="J112" s="12"/>
      <c r="K112" s="12"/>
      <c r="L112" s="12"/>
      <c r="M112" s="12"/>
      <c r="N112" s="12"/>
    </row>
    <row r="113" spans="2:14" ht="12.75">
      <c r="B113" s="12"/>
      <c r="C113" s="12"/>
      <c r="D113" s="12"/>
      <c r="E113" s="12"/>
      <c r="F113" s="12"/>
      <c r="G113" s="12"/>
      <c r="H113" s="12"/>
      <c r="I113" s="12"/>
      <c r="J113" s="12"/>
      <c r="K113" s="12"/>
      <c r="L113" s="12"/>
      <c r="M113" s="12"/>
      <c r="N113" s="12"/>
    </row>
    <row r="114" spans="2:14" ht="12.75">
      <c r="B114" s="12"/>
      <c r="C114" s="12"/>
      <c r="D114" s="12"/>
      <c r="E114" s="12"/>
      <c r="F114" s="12"/>
      <c r="G114" s="12"/>
      <c r="H114" s="12"/>
      <c r="I114" s="12"/>
      <c r="J114" s="12"/>
      <c r="K114" s="12"/>
      <c r="L114" s="12"/>
      <c r="M114" s="12"/>
      <c r="N114" s="12"/>
    </row>
    <row r="115" spans="2:14" ht="12.75">
      <c r="B115" s="12"/>
      <c r="C115" s="12"/>
      <c r="D115" s="12"/>
      <c r="E115" s="12"/>
      <c r="F115" s="12"/>
      <c r="G115" s="12"/>
      <c r="H115" s="12"/>
      <c r="I115" s="12"/>
      <c r="J115" s="12"/>
      <c r="K115" s="12"/>
      <c r="L115" s="12"/>
      <c r="M115" s="12"/>
      <c r="N115" s="12"/>
    </row>
    <row r="116" spans="2:14" ht="12.75">
      <c r="B116" s="12"/>
      <c r="C116" s="12"/>
      <c r="D116" s="12"/>
      <c r="E116" s="12"/>
      <c r="F116" s="12"/>
      <c r="G116" s="12"/>
      <c r="H116" s="12"/>
      <c r="I116" s="12"/>
      <c r="J116" s="12"/>
      <c r="K116" s="12"/>
      <c r="L116" s="12"/>
      <c r="M116" s="12"/>
      <c r="N116" s="12"/>
    </row>
    <row r="117" spans="2:14" ht="12.75">
      <c r="B117" s="12"/>
      <c r="C117" s="12"/>
      <c r="D117" s="12"/>
      <c r="E117" s="12"/>
      <c r="F117" s="12"/>
      <c r="G117" s="12"/>
      <c r="H117" s="12"/>
      <c r="I117" s="12"/>
      <c r="J117" s="12"/>
      <c r="K117" s="12"/>
      <c r="L117" s="12"/>
      <c r="M117" s="12"/>
      <c r="N117" s="12"/>
    </row>
    <row r="118" spans="2:14" ht="12.75">
      <c r="B118" s="12"/>
      <c r="C118" s="12"/>
      <c r="D118" s="12"/>
      <c r="E118" s="12"/>
      <c r="F118" s="12"/>
      <c r="G118" s="12"/>
      <c r="H118" s="12"/>
      <c r="I118" s="12"/>
      <c r="J118" s="12"/>
      <c r="K118" s="12"/>
      <c r="L118" s="12"/>
      <c r="M118" s="12"/>
      <c r="N118" s="12"/>
    </row>
    <row r="119" spans="2:14" ht="12.75">
      <c r="B119" s="12"/>
      <c r="C119" s="12"/>
      <c r="D119" s="12"/>
      <c r="E119" s="12"/>
      <c r="F119" s="12"/>
      <c r="G119" s="12"/>
      <c r="H119" s="12"/>
      <c r="I119" s="12"/>
      <c r="J119" s="12"/>
      <c r="K119" s="12"/>
      <c r="L119" s="12"/>
      <c r="M119" s="12"/>
      <c r="N119" s="12"/>
    </row>
    <row r="120" spans="2:14" ht="12.75">
      <c r="B120" s="12"/>
      <c r="C120" s="12"/>
      <c r="D120" s="12"/>
      <c r="E120" s="12"/>
      <c r="F120" s="12"/>
      <c r="G120" s="12"/>
      <c r="H120" s="12"/>
      <c r="I120" s="12"/>
      <c r="J120" s="12"/>
      <c r="K120" s="12"/>
      <c r="L120" s="12"/>
      <c r="M120" s="12"/>
      <c r="N120" s="12"/>
    </row>
    <row r="121" spans="2:14" ht="12.75">
      <c r="B121" s="12"/>
      <c r="C121" s="12"/>
      <c r="D121" s="12"/>
      <c r="E121" s="12"/>
      <c r="F121" s="12"/>
      <c r="G121" s="12"/>
      <c r="H121" s="12"/>
      <c r="I121" s="12"/>
      <c r="J121" s="12"/>
      <c r="K121" s="12"/>
      <c r="L121" s="12"/>
      <c r="M121" s="12"/>
      <c r="N121" s="12"/>
    </row>
    <row r="122" spans="2:14" ht="12.75">
      <c r="B122" s="12"/>
      <c r="C122" s="12"/>
      <c r="D122" s="12"/>
      <c r="E122" s="12"/>
      <c r="F122" s="12"/>
      <c r="G122" s="12"/>
      <c r="H122" s="12"/>
      <c r="I122" s="12"/>
      <c r="J122" s="12"/>
      <c r="K122" s="12"/>
      <c r="L122" s="12"/>
      <c r="M122" s="12"/>
      <c r="N122" s="12"/>
    </row>
    <row r="123" spans="2:14" ht="12.75">
      <c r="B123" s="12"/>
      <c r="C123" s="12"/>
      <c r="D123" s="12"/>
      <c r="E123" s="12"/>
      <c r="F123" s="12"/>
      <c r="G123" s="12"/>
      <c r="H123" s="12"/>
      <c r="I123" s="12"/>
      <c r="J123" s="12"/>
      <c r="K123" s="12"/>
      <c r="L123" s="12"/>
      <c r="M123" s="12"/>
      <c r="N123" s="12"/>
    </row>
    <row r="124" spans="2:14" ht="12.75">
      <c r="B124" s="12"/>
      <c r="C124" s="12"/>
      <c r="D124" s="12"/>
      <c r="E124" s="12"/>
      <c r="F124" s="12"/>
      <c r="G124" s="12"/>
      <c r="H124" s="12"/>
      <c r="I124" s="12"/>
      <c r="J124" s="12"/>
      <c r="K124" s="12"/>
      <c r="L124" s="12"/>
      <c r="M124" s="12"/>
      <c r="N124" s="12"/>
    </row>
    <row r="125" spans="2:14" ht="12.75">
      <c r="B125" s="12"/>
      <c r="C125" s="12"/>
      <c r="D125" s="12"/>
      <c r="E125" s="12"/>
      <c r="F125" s="12"/>
      <c r="G125" s="12"/>
      <c r="H125" s="12"/>
      <c r="I125" s="12"/>
      <c r="J125" s="12"/>
      <c r="K125" s="12"/>
      <c r="L125" s="12"/>
      <c r="M125" s="12"/>
      <c r="N125" s="12"/>
    </row>
    <row r="126" spans="2:14" ht="12.75">
      <c r="B126" s="12"/>
      <c r="C126" s="12"/>
      <c r="D126" s="12"/>
      <c r="E126" s="12"/>
      <c r="F126" s="12"/>
      <c r="G126" s="12"/>
      <c r="H126" s="12"/>
      <c r="I126" s="12"/>
      <c r="J126" s="12"/>
      <c r="K126" s="12"/>
      <c r="L126" s="12"/>
      <c r="M126" s="12"/>
      <c r="N126" s="12"/>
    </row>
    <row r="127" spans="2:14" ht="12.75">
      <c r="B127" s="12"/>
      <c r="C127" s="12"/>
      <c r="D127" s="12"/>
      <c r="E127" s="12"/>
      <c r="F127" s="12"/>
      <c r="G127" s="12"/>
      <c r="H127" s="12"/>
      <c r="I127" s="12"/>
      <c r="J127" s="12"/>
      <c r="K127" s="12"/>
      <c r="L127" s="12"/>
      <c r="M127" s="12"/>
      <c r="N127" s="12"/>
    </row>
    <row r="128" spans="2:14" ht="12.75">
      <c r="B128" s="12"/>
      <c r="C128" s="12"/>
      <c r="D128" s="12"/>
      <c r="E128" s="12"/>
      <c r="F128" s="12"/>
      <c r="G128" s="12"/>
      <c r="H128" s="12"/>
      <c r="I128" s="12"/>
      <c r="J128" s="12"/>
      <c r="K128" s="12"/>
      <c r="L128" s="12"/>
      <c r="M128" s="12"/>
      <c r="N128" s="12"/>
    </row>
    <row r="129" spans="2:14" ht="12.75">
      <c r="B129" s="12"/>
      <c r="C129" s="12"/>
      <c r="D129" s="12"/>
      <c r="E129" s="12"/>
      <c r="F129" s="12"/>
      <c r="G129" s="12"/>
      <c r="H129" s="12"/>
      <c r="I129" s="12"/>
      <c r="J129" s="12"/>
      <c r="K129" s="12"/>
      <c r="L129" s="12"/>
      <c r="M129" s="12"/>
      <c r="N129" s="12"/>
    </row>
    <row r="130" spans="2:14" ht="12.75">
      <c r="B130" s="12"/>
      <c r="C130" s="12"/>
      <c r="D130" s="12"/>
      <c r="E130" s="12"/>
      <c r="F130" s="12"/>
      <c r="G130" s="12"/>
      <c r="H130" s="12"/>
      <c r="I130" s="12"/>
      <c r="J130" s="12"/>
      <c r="K130" s="12"/>
      <c r="L130" s="12"/>
      <c r="M130" s="12"/>
      <c r="N130" s="12"/>
    </row>
    <row r="131" spans="2:14" ht="12.75">
      <c r="B131" s="12"/>
      <c r="C131" s="12"/>
      <c r="D131" s="12"/>
      <c r="E131" s="12"/>
      <c r="F131" s="12"/>
      <c r="G131" s="12"/>
      <c r="H131" s="12"/>
      <c r="I131" s="12"/>
      <c r="J131" s="12"/>
      <c r="K131" s="12"/>
      <c r="L131" s="12"/>
      <c r="M131" s="12"/>
      <c r="N131" s="12"/>
    </row>
    <row r="132" spans="2:14" ht="12.75">
      <c r="B132" s="12"/>
      <c r="C132" s="12"/>
      <c r="D132" s="12"/>
      <c r="E132" s="12"/>
      <c r="F132" s="12"/>
      <c r="G132" s="12"/>
      <c r="H132" s="12"/>
      <c r="I132" s="12"/>
      <c r="J132" s="12"/>
      <c r="K132" s="12"/>
      <c r="L132" s="12"/>
      <c r="M132" s="12"/>
      <c r="N132" s="12"/>
    </row>
    <row r="133" spans="2:14" ht="12.75">
      <c r="B133" s="12"/>
      <c r="C133" s="12"/>
      <c r="D133" s="12"/>
      <c r="E133" s="12"/>
      <c r="F133" s="12"/>
      <c r="G133" s="12"/>
      <c r="H133" s="12"/>
      <c r="I133" s="12"/>
      <c r="J133" s="12"/>
      <c r="K133" s="12"/>
      <c r="L133" s="12"/>
      <c r="M133" s="12"/>
      <c r="N133" s="12"/>
    </row>
    <row r="134" spans="2:14" ht="12.75">
      <c r="B134" s="12"/>
      <c r="C134" s="12"/>
      <c r="D134" s="12"/>
      <c r="E134" s="12"/>
      <c r="F134" s="12"/>
      <c r="G134" s="12"/>
      <c r="H134" s="12"/>
      <c r="I134" s="12"/>
      <c r="J134" s="12"/>
      <c r="K134" s="12"/>
      <c r="L134" s="12"/>
      <c r="M134" s="12"/>
      <c r="N134" s="12"/>
    </row>
    <row r="135" spans="2:14" ht="12.75">
      <c r="B135" s="12"/>
      <c r="C135" s="12"/>
      <c r="D135" s="12"/>
      <c r="E135" s="12"/>
      <c r="F135" s="12"/>
      <c r="G135" s="12"/>
      <c r="H135" s="12"/>
      <c r="I135" s="12"/>
      <c r="J135" s="12"/>
      <c r="K135" s="12"/>
      <c r="L135" s="12"/>
      <c r="M135" s="12"/>
      <c r="N135" s="12"/>
    </row>
    <row r="136" spans="2:14" ht="12.75">
      <c r="B136" s="12"/>
      <c r="C136" s="12"/>
      <c r="D136" s="12"/>
      <c r="E136" s="12"/>
      <c r="F136" s="12"/>
      <c r="G136" s="12"/>
      <c r="H136" s="12"/>
      <c r="I136" s="12"/>
      <c r="J136" s="12"/>
      <c r="K136" s="12"/>
      <c r="L136" s="12"/>
      <c r="M136" s="12"/>
      <c r="N136" s="12"/>
    </row>
    <row r="137" spans="2:14" ht="12.75">
      <c r="B137" s="12"/>
      <c r="C137" s="12"/>
      <c r="D137" s="12"/>
      <c r="E137" s="12"/>
      <c r="F137" s="12"/>
      <c r="G137" s="12"/>
      <c r="H137" s="12"/>
      <c r="I137" s="12"/>
      <c r="J137" s="12"/>
      <c r="K137" s="12"/>
      <c r="L137" s="12"/>
      <c r="M137" s="12"/>
      <c r="N137" s="12"/>
    </row>
    <row r="138" spans="2:14" ht="12.75">
      <c r="B138" s="12"/>
      <c r="C138" s="12"/>
      <c r="D138" s="12"/>
      <c r="E138" s="12"/>
      <c r="F138" s="12"/>
      <c r="G138" s="12"/>
      <c r="H138" s="12"/>
      <c r="I138" s="12"/>
      <c r="J138" s="12"/>
      <c r="K138" s="12"/>
      <c r="L138" s="12"/>
      <c r="M138" s="12"/>
      <c r="N138" s="12"/>
    </row>
    <row r="139" spans="2:14" ht="12.75">
      <c r="B139" s="12"/>
      <c r="C139" s="12"/>
      <c r="D139" s="12"/>
      <c r="E139" s="12"/>
      <c r="F139" s="12"/>
      <c r="G139" s="12"/>
      <c r="H139" s="12"/>
      <c r="I139" s="12"/>
      <c r="J139" s="12"/>
      <c r="K139" s="12"/>
      <c r="L139" s="12"/>
      <c r="M139" s="12"/>
      <c r="N139" s="12"/>
    </row>
    <row r="140" spans="2:14" ht="12.75">
      <c r="B140" s="12"/>
      <c r="C140" s="12"/>
      <c r="D140" s="12"/>
      <c r="E140" s="12"/>
      <c r="F140" s="12"/>
      <c r="G140" s="12"/>
      <c r="H140" s="12"/>
      <c r="I140" s="12"/>
      <c r="J140" s="12"/>
      <c r="K140" s="12"/>
      <c r="L140" s="12"/>
      <c r="M140" s="12"/>
      <c r="N140" s="12"/>
    </row>
    <row r="141" spans="2:14" ht="12.75">
      <c r="B141" s="12"/>
      <c r="C141" s="12"/>
      <c r="D141" s="12"/>
      <c r="E141" s="12"/>
      <c r="F141" s="12"/>
      <c r="G141" s="12"/>
      <c r="H141" s="12"/>
      <c r="I141" s="12"/>
      <c r="J141" s="12"/>
      <c r="K141" s="12"/>
      <c r="L141" s="12"/>
      <c r="M141" s="12"/>
      <c r="N141" s="12"/>
    </row>
    <row r="142" spans="2:14" ht="12.75">
      <c r="B142" s="12"/>
      <c r="C142" s="12"/>
      <c r="D142" s="12"/>
      <c r="E142" s="12"/>
      <c r="F142" s="12"/>
      <c r="G142" s="12"/>
      <c r="H142" s="12"/>
      <c r="I142" s="12"/>
      <c r="J142" s="12"/>
      <c r="K142" s="12"/>
      <c r="L142" s="12"/>
      <c r="M142" s="12"/>
      <c r="N142" s="12"/>
    </row>
    <row r="143" spans="2:14" ht="12.75">
      <c r="B143" s="12"/>
      <c r="C143" s="12"/>
      <c r="D143" s="12"/>
      <c r="E143" s="12"/>
      <c r="F143" s="12"/>
      <c r="G143" s="12"/>
      <c r="H143" s="12"/>
      <c r="I143" s="12"/>
      <c r="J143" s="12"/>
      <c r="K143" s="12"/>
      <c r="L143" s="12"/>
      <c r="M143" s="12"/>
      <c r="N143" s="12"/>
    </row>
    <row r="144" spans="2:14" ht="12.75">
      <c r="B144" s="12"/>
      <c r="C144" s="12"/>
      <c r="D144" s="12"/>
      <c r="E144" s="12"/>
      <c r="F144" s="12"/>
      <c r="G144" s="12"/>
      <c r="H144" s="12"/>
      <c r="I144" s="12"/>
      <c r="J144" s="12"/>
      <c r="K144" s="12"/>
      <c r="L144" s="12"/>
      <c r="M144" s="12"/>
      <c r="N144" s="12"/>
    </row>
    <row r="145" spans="2:14" ht="12.75">
      <c r="B145" s="12"/>
      <c r="C145" s="12"/>
      <c r="D145" s="12"/>
      <c r="E145" s="12"/>
      <c r="F145" s="12"/>
      <c r="G145" s="12"/>
      <c r="H145" s="12"/>
      <c r="I145" s="12"/>
      <c r="J145" s="12"/>
      <c r="K145" s="12"/>
      <c r="L145" s="12"/>
      <c r="M145" s="12"/>
      <c r="N145" s="12"/>
    </row>
    <row r="146" spans="2:14" ht="12.75">
      <c r="B146" s="12"/>
      <c r="C146" s="12"/>
      <c r="D146" s="12"/>
      <c r="E146" s="12"/>
      <c r="F146" s="12"/>
      <c r="G146" s="12"/>
      <c r="H146" s="12"/>
      <c r="I146" s="12"/>
      <c r="J146" s="12"/>
      <c r="K146" s="12"/>
      <c r="L146" s="12"/>
      <c r="M146" s="12"/>
      <c r="N146" s="12"/>
    </row>
    <row r="147" spans="2:14" ht="12.75">
      <c r="B147" s="12"/>
      <c r="C147" s="12"/>
      <c r="D147" s="12"/>
      <c r="E147" s="12"/>
      <c r="F147" s="12"/>
      <c r="G147" s="12"/>
      <c r="H147" s="12"/>
      <c r="I147" s="12"/>
      <c r="J147" s="12"/>
      <c r="K147" s="12"/>
      <c r="L147" s="12"/>
      <c r="M147" s="12"/>
      <c r="N147" s="12"/>
    </row>
    <row r="148" spans="2:14" ht="12.75">
      <c r="B148" s="12"/>
      <c r="C148" s="12"/>
      <c r="D148" s="12"/>
      <c r="E148" s="12"/>
      <c r="F148" s="12"/>
      <c r="G148" s="12"/>
      <c r="H148" s="12"/>
      <c r="I148" s="12"/>
      <c r="J148" s="12"/>
      <c r="K148" s="12"/>
      <c r="L148" s="12"/>
      <c r="M148" s="12"/>
      <c r="N148" s="12"/>
    </row>
    <row r="149" spans="2:14" ht="12.75">
      <c r="B149" s="12"/>
      <c r="C149" s="12"/>
      <c r="D149" s="12"/>
      <c r="E149" s="12"/>
      <c r="F149" s="12"/>
      <c r="G149" s="12"/>
      <c r="H149" s="12"/>
      <c r="I149" s="12"/>
      <c r="J149" s="12"/>
      <c r="K149" s="12"/>
      <c r="L149" s="12"/>
      <c r="M149" s="12"/>
      <c r="N149" s="12"/>
    </row>
    <row r="150" spans="2:14" ht="12.75">
      <c r="B150" s="12"/>
      <c r="C150" s="12"/>
      <c r="D150" s="12"/>
      <c r="E150" s="12"/>
      <c r="F150" s="12"/>
      <c r="G150" s="12"/>
      <c r="H150" s="12"/>
      <c r="I150" s="12"/>
      <c r="J150" s="12"/>
      <c r="K150" s="12"/>
      <c r="L150" s="12"/>
      <c r="M150" s="12"/>
      <c r="N150" s="12"/>
    </row>
    <row r="151" spans="2:14" ht="12.75">
      <c r="B151" s="12"/>
      <c r="C151" s="12"/>
      <c r="D151" s="12"/>
      <c r="E151" s="12"/>
      <c r="F151" s="12"/>
      <c r="G151" s="12"/>
      <c r="H151" s="12"/>
      <c r="I151" s="12"/>
      <c r="J151" s="12"/>
      <c r="K151" s="12"/>
      <c r="L151" s="12"/>
      <c r="M151" s="12"/>
      <c r="N151" s="12"/>
    </row>
    <row r="152" spans="2:14" ht="12.75">
      <c r="B152" s="12"/>
      <c r="C152" s="12"/>
      <c r="D152" s="12"/>
      <c r="E152" s="12"/>
      <c r="F152" s="12"/>
      <c r="G152" s="12"/>
      <c r="H152" s="12"/>
      <c r="I152" s="12"/>
      <c r="J152" s="12"/>
      <c r="K152" s="12"/>
      <c r="L152" s="12"/>
      <c r="M152" s="12"/>
      <c r="N152" s="12"/>
    </row>
    <row r="153" spans="2:14" ht="12.75">
      <c r="B153" s="12"/>
      <c r="C153" s="12"/>
      <c r="D153" s="12"/>
      <c r="E153" s="12"/>
      <c r="F153" s="12"/>
      <c r="G153" s="12"/>
      <c r="H153" s="12"/>
      <c r="I153" s="12"/>
      <c r="J153" s="12"/>
      <c r="K153" s="12"/>
      <c r="L153" s="12"/>
      <c r="M153" s="12"/>
      <c r="N153" s="12"/>
    </row>
    <row r="154" spans="2:14" ht="12.75">
      <c r="B154" s="12"/>
      <c r="C154" s="12"/>
      <c r="D154" s="12"/>
      <c r="E154" s="12"/>
      <c r="F154" s="12"/>
      <c r="G154" s="12"/>
      <c r="H154" s="12"/>
      <c r="I154" s="12"/>
      <c r="J154" s="12"/>
      <c r="K154" s="12"/>
      <c r="L154" s="12"/>
      <c r="M154" s="12"/>
      <c r="N154" s="12"/>
    </row>
    <row r="155" spans="2:14" ht="12.75">
      <c r="B155" s="12"/>
      <c r="C155" s="12"/>
      <c r="D155" s="12"/>
      <c r="E155" s="12"/>
      <c r="F155" s="12"/>
      <c r="G155" s="12"/>
      <c r="H155" s="12"/>
      <c r="I155" s="12"/>
      <c r="J155" s="12"/>
      <c r="K155" s="12"/>
      <c r="L155" s="12"/>
      <c r="M155" s="12"/>
      <c r="N155" s="12"/>
    </row>
    <row r="156" spans="2:14" ht="12.75">
      <c r="B156" s="12"/>
      <c r="C156" s="12"/>
      <c r="D156" s="12"/>
      <c r="E156" s="12"/>
      <c r="F156" s="12"/>
      <c r="G156" s="12"/>
      <c r="H156" s="12"/>
      <c r="I156" s="12"/>
      <c r="J156" s="12"/>
      <c r="K156" s="12"/>
      <c r="L156" s="12"/>
      <c r="M156" s="12"/>
      <c r="N156" s="12"/>
    </row>
    <row r="157" spans="2:14" ht="12.75">
      <c r="B157" s="12"/>
      <c r="C157" s="12"/>
      <c r="D157" s="12"/>
      <c r="E157" s="12"/>
      <c r="F157" s="12"/>
      <c r="G157" s="12"/>
      <c r="H157" s="12"/>
      <c r="I157" s="12"/>
      <c r="J157" s="12"/>
      <c r="K157" s="12"/>
      <c r="L157" s="12"/>
      <c r="M157" s="12"/>
      <c r="N157" s="12"/>
    </row>
    <row r="158" spans="2:14" ht="12.75">
      <c r="B158" s="12"/>
      <c r="C158" s="12"/>
      <c r="D158" s="12"/>
      <c r="E158" s="12"/>
      <c r="F158" s="12"/>
      <c r="G158" s="12"/>
      <c r="H158" s="12"/>
      <c r="I158" s="12"/>
      <c r="J158" s="12"/>
      <c r="K158" s="12"/>
      <c r="L158" s="12"/>
      <c r="M158" s="12"/>
      <c r="N158" s="12"/>
    </row>
    <row r="159" spans="2:14" ht="12.75">
      <c r="B159" s="12"/>
      <c r="C159" s="12"/>
      <c r="D159" s="12"/>
      <c r="E159" s="12"/>
      <c r="F159" s="12"/>
      <c r="G159" s="12"/>
      <c r="H159" s="12"/>
      <c r="I159" s="12"/>
      <c r="J159" s="12"/>
      <c r="K159" s="12"/>
      <c r="L159" s="12"/>
      <c r="M159" s="12"/>
      <c r="N159" s="12"/>
    </row>
    <row r="160" spans="2:14" ht="12.75">
      <c r="B160" s="12"/>
      <c r="C160" s="12"/>
      <c r="D160" s="12"/>
      <c r="E160" s="12"/>
      <c r="F160" s="12"/>
      <c r="G160" s="12"/>
      <c r="H160" s="12"/>
      <c r="I160" s="12"/>
      <c r="J160" s="12"/>
      <c r="K160" s="12"/>
      <c r="L160" s="12"/>
      <c r="M160" s="12"/>
      <c r="N160" s="12"/>
    </row>
    <row r="161" spans="2:14" ht="12.75">
      <c r="B161" s="12"/>
      <c r="C161" s="12"/>
      <c r="D161" s="12"/>
      <c r="E161" s="12"/>
      <c r="F161" s="12"/>
      <c r="G161" s="12"/>
      <c r="H161" s="12"/>
      <c r="I161" s="12"/>
      <c r="J161" s="12"/>
      <c r="K161" s="12"/>
      <c r="L161" s="12"/>
      <c r="M161" s="12"/>
      <c r="N161" s="12"/>
    </row>
    <row r="162" spans="2:14" ht="12.75">
      <c r="B162" s="12"/>
      <c r="C162" s="12"/>
      <c r="D162" s="12"/>
      <c r="E162" s="12"/>
      <c r="F162" s="12"/>
      <c r="G162" s="12"/>
      <c r="H162" s="12"/>
      <c r="I162" s="12"/>
      <c r="J162" s="12"/>
      <c r="K162" s="12"/>
      <c r="L162" s="12"/>
      <c r="M162" s="12"/>
      <c r="N162" s="12"/>
    </row>
    <row r="163" spans="2:14" ht="12.75">
      <c r="B163" s="12"/>
      <c r="C163" s="12"/>
      <c r="D163" s="12"/>
      <c r="E163" s="12"/>
      <c r="F163" s="12"/>
      <c r="G163" s="12"/>
      <c r="H163" s="12"/>
      <c r="I163" s="12"/>
      <c r="J163" s="12"/>
      <c r="K163" s="12"/>
      <c r="L163" s="12"/>
      <c r="M163" s="12"/>
      <c r="N163" s="12"/>
    </row>
    <row r="164" spans="2:14" ht="12.75">
      <c r="B164" s="12"/>
      <c r="C164" s="12"/>
      <c r="D164" s="12"/>
      <c r="E164" s="12"/>
      <c r="F164" s="12"/>
      <c r="G164" s="12"/>
      <c r="H164" s="12"/>
      <c r="I164" s="12"/>
      <c r="J164" s="12"/>
      <c r="K164" s="12"/>
      <c r="L164" s="12"/>
      <c r="M164" s="12"/>
      <c r="N164" s="12"/>
    </row>
    <row r="165" spans="2:14" ht="12.75">
      <c r="B165" s="12"/>
      <c r="C165" s="12"/>
      <c r="D165" s="12"/>
      <c r="E165" s="12"/>
      <c r="F165" s="12"/>
      <c r="G165" s="12"/>
      <c r="H165" s="12"/>
      <c r="I165" s="12"/>
      <c r="J165" s="12"/>
      <c r="K165" s="12"/>
      <c r="L165" s="12"/>
      <c r="M165" s="12"/>
      <c r="N165" s="12"/>
    </row>
    <row r="166" spans="2:14" ht="12.75">
      <c r="B166" s="12"/>
      <c r="C166" s="12"/>
      <c r="D166" s="12"/>
      <c r="E166" s="12"/>
      <c r="F166" s="12"/>
      <c r="G166" s="12"/>
      <c r="H166" s="12"/>
      <c r="I166" s="12"/>
      <c r="J166" s="12"/>
      <c r="K166" s="12"/>
      <c r="L166" s="12"/>
      <c r="M166" s="12"/>
      <c r="N166" s="12"/>
    </row>
    <row r="167" spans="2:14" ht="12.75">
      <c r="B167" s="12"/>
      <c r="C167" s="12"/>
      <c r="D167" s="12"/>
      <c r="E167" s="12"/>
      <c r="F167" s="12"/>
      <c r="G167" s="12"/>
      <c r="H167" s="12"/>
      <c r="I167" s="12"/>
      <c r="J167" s="12"/>
      <c r="K167" s="12"/>
      <c r="L167" s="12"/>
      <c r="M167" s="12"/>
      <c r="N167" s="12"/>
    </row>
    <row r="168" spans="2:14" ht="12.75">
      <c r="B168" s="12"/>
      <c r="C168" s="12"/>
      <c r="D168" s="12"/>
      <c r="E168" s="12"/>
      <c r="F168" s="12"/>
      <c r="G168" s="12"/>
      <c r="H168" s="12"/>
      <c r="I168" s="12"/>
      <c r="J168" s="12"/>
      <c r="K168" s="12"/>
      <c r="L168" s="12"/>
      <c r="M168" s="12"/>
      <c r="N168" s="12"/>
    </row>
    <row r="169" spans="2:14" ht="12.75">
      <c r="B169" s="12"/>
      <c r="C169" s="12"/>
      <c r="D169" s="12"/>
      <c r="E169" s="12"/>
      <c r="F169" s="12"/>
      <c r="G169" s="12"/>
      <c r="H169" s="12"/>
      <c r="I169" s="12"/>
      <c r="J169" s="12"/>
      <c r="K169" s="12"/>
      <c r="L169" s="12"/>
      <c r="M169" s="12"/>
      <c r="N169" s="12"/>
    </row>
    <row r="170" spans="2:14" ht="12.75">
      <c r="B170" s="12"/>
      <c r="C170" s="12"/>
      <c r="D170" s="12"/>
      <c r="E170" s="12"/>
      <c r="F170" s="12"/>
      <c r="G170" s="12"/>
      <c r="H170" s="12"/>
      <c r="I170" s="12"/>
      <c r="J170" s="12"/>
      <c r="K170" s="12"/>
      <c r="L170" s="12"/>
      <c r="M170" s="12"/>
      <c r="N170" s="12"/>
    </row>
    <row r="171" spans="2:14" ht="12.75">
      <c r="B171" s="12"/>
      <c r="C171" s="12"/>
      <c r="D171" s="12"/>
      <c r="E171" s="12"/>
      <c r="F171" s="12"/>
      <c r="G171" s="12"/>
      <c r="H171" s="12"/>
      <c r="I171" s="12"/>
      <c r="J171" s="12"/>
      <c r="K171" s="12"/>
      <c r="L171" s="12"/>
      <c r="M171" s="12"/>
      <c r="N171" s="12"/>
    </row>
    <row r="172" spans="2:14" ht="12.75">
      <c r="B172" s="12"/>
      <c r="C172" s="12"/>
      <c r="D172" s="12"/>
      <c r="E172" s="12"/>
      <c r="F172" s="12"/>
      <c r="G172" s="12"/>
      <c r="H172" s="12"/>
      <c r="I172" s="12"/>
      <c r="J172" s="12"/>
      <c r="K172" s="12"/>
      <c r="L172" s="12"/>
      <c r="M172" s="12"/>
      <c r="N172" s="12"/>
    </row>
    <row r="173" spans="2:14" ht="12.75">
      <c r="B173" s="12"/>
      <c r="C173" s="12"/>
      <c r="D173" s="12"/>
      <c r="E173" s="12"/>
      <c r="F173" s="12"/>
      <c r="G173" s="12"/>
      <c r="H173" s="12"/>
      <c r="I173" s="12"/>
      <c r="J173" s="12"/>
      <c r="K173" s="12"/>
      <c r="L173" s="12"/>
      <c r="M173" s="12"/>
      <c r="N173" s="12"/>
    </row>
    <row r="174" spans="2:14" ht="12.75">
      <c r="B174" s="12"/>
      <c r="C174" s="12"/>
      <c r="D174" s="12"/>
      <c r="E174" s="12"/>
      <c r="F174" s="12"/>
      <c r="G174" s="12"/>
      <c r="H174" s="12"/>
      <c r="I174" s="12"/>
      <c r="J174" s="12"/>
      <c r="K174" s="12"/>
      <c r="L174" s="12"/>
      <c r="M174" s="12"/>
      <c r="N174" s="12"/>
    </row>
    <row r="175" spans="2:14" ht="12.75">
      <c r="B175" s="12"/>
      <c r="C175" s="12"/>
      <c r="D175" s="12"/>
      <c r="E175" s="12"/>
      <c r="F175" s="12"/>
      <c r="G175" s="12"/>
      <c r="H175" s="12"/>
      <c r="I175" s="12"/>
      <c r="J175" s="12"/>
      <c r="K175" s="12"/>
      <c r="L175" s="12"/>
      <c r="M175" s="12"/>
      <c r="N175" s="12"/>
    </row>
    <row r="176" spans="2:14" ht="12.75">
      <c r="B176" s="12"/>
      <c r="C176" s="12"/>
      <c r="D176" s="12"/>
      <c r="E176" s="12"/>
      <c r="F176" s="12"/>
      <c r="G176" s="12"/>
      <c r="H176" s="12"/>
      <c r="I176" s="12"/>
      <c r="J176" s="12"/>
      <c r="K176" s="12"/>
      <c r="L176" s="12"/>
      <c r="M176" s="12"/>
      <c r="N176" s="12"/>
    </row>
    <row r="177" spans="2:14" ht="12.75">
      <c r="B177" s="12"/>
      <c r="C177" s="12"/>
      <c r="D177" s="12"/>
      <c r="E177" s="12"/>
      <c r="F177" s="12"/>
      <c r="G177" s="12"/>
      <c r="H177" s="12"/>
      <c r="I177" s="12"/>
      <c r="J177" s="12"/>
      <c r="K177" s="12"/>
      <c r="L177" s="12"/>
      <c r="M177" s="12"/>
      <c r="N177" s="12"/>
    </row>
    <row r="178" spans="2:14" ht="12.75">
      <c r="B178" s="12"/>
      <c r="C178" s="12"/>
      <c r="D178" s="12"/>
      <c r="E178" s="12"/>
      <c r="F178" s="12"/>
      <c r="G178" s="12"/>
      <c r="H178" s="12"/>
      <c r="I178" s="12"/>
      <c r="J178" s="12"/>
      <c r="K178" s="12"/>
      <c r="L178" s="12"/>
      <c r="M178" s="12"/>
      <c r="N178" s="12"/>
    </row>
    <row r="179" spans="2:14" ht="12.75">
      <c r="B179" s="12"/>
      <c r="C179" s="12"/>
      <c r="D179" s="12"/>
      <c r="E179" s="12"/>
      <c r="F179" s="12"/>
      <c r="G179" s="12"/>
      <c r="H179" s="12"/>
      <c r="I179" s="12"/>
      <c r="J179" s="12"/>
      <c r="K179" s="12"/>
      <c r="L179" s="12"/>
      <c r="M179" s="12"/>
      <c r="N179" s="12"/>
    </row>
    <row r="180" spans="2:14" ht="12.75">
      <c r="B180" s="12"/>
      <c r="C180" s="12"/>
      <c r="D180" s="12"/>
      <c r="E180" s="12"/>
      <c r="F180" s="12"/>
      <c r="G180" s="12"/>
      <c r="H180" s="12"/>
      <c r="I180" s="12"/>
      <c r="J180" s="12"/>
      <c r="K180" s="12"/>
      <c r="L180" s="12"/>
      <c r="M180" s="12"/>
      <c r="N180" s="12"/>
    </row>
    <row r="181" spans="2:14" ht="12.75">
      <c r="B181" s="12"/>
      <c r="C181" s="12"/>
      <c r="D181" s="12"/>
      <c r="E181" s="12"/>
      <c r="F181" s="12"/>
      <c r="G181" s="12"/>
      <c r="H181" s="12"/>
      <c r="I181" s="12"/>
      <c r="J181" s="12"/>
      <c r="K181" s="12"/>
      <c r="L181" s="12"/>
      <c r="M181" s="12"/>
      <c r="N181" s="12"/>
    </row>
    <row r="182" spans="2:14" ht="12.75">
      <c r="B182" s="12"/>
      <c r="C182" s="12"/>
      <c r="D182" s="12"/>
      <c r="E182" s="12"/>
      <c r="F182" s="12"/>
      <c r="G182" s="12"/>
      <c r="H182" s="12"/>
      <c r="I182" s="12"/>
      <c r="J182" s="12"/>
      <c r="K182" s="12"/>
      <c r="L182" s="12"/>
      <c r="M182" s="12"/>
      <c r="N182" s="12"/>
    </row>
    <row r="183" spans="2:14" ht="12.75">
      <c r="B183" s="12"/>
      <c r="C183" s="12"/>
      <c r="D183" s="12"/>
      <c r="E183" s="12"/>
      <c r="F183" s="12"/>
      <c r="G183" s="12"/>
      <c r="H183" s="12"/>
      <c r="I183" s="12"/>
      <c r="J183" s="12"/>
      <c r="K183" s="12"/>
      <c r="L183" s="12"/>
      <c r="M183" s="12"/>
      <c r="N183" s="12"/>
    </row>
    <row r="184" spans="2:14" ht="12.75">
      <c r="B184" s="12"/>
      <c r="C184" s="12"/>
      <c r="D184" s="12"/>
      <c r="E184" s="12"/>
      <c r="F184" s="12"/>
      <c r="G184" s="12"/>
      <c r="H184" s="12"/>
      <c r="I184" s="12"/>
      <c r="J184" s="12"/>
      <c r="K184" s="12"/>
      <c r="L184" s="12"/>
      <c r="M184" s="12"/>
      <c r="N184" s="12"/>
    </row>
    <row r="185" spans="2:14" ht="12.75">
      <c r="B185" s="12"/>
      <c r="C185" s="12"/>
      <c r="D185" s="12"/>
      <c r="E185" s="12"/>
      <c r="F185" s="12"/>
      <c r="G185" s="12"/>
      <c r="H185" s="12"/>
      <c r="I185" s="12"/>
      <c r="J185" s="12"/>
      <c r="K185" s="12"/>
      <c r="L185" s="12"/>
      <c r="M185" s="12"/>
      <c r="N185" s="12"/>
    </row>
    <row r="186" spans="2:14" ht="12.75">
      <c r="B186" s="12"/>
      <c r="C186" s="12"/>
      <c r="D186" s="12"/>
      <c r="E186" s="12"/>
      <c r="F186" s="12"/>
      <c r="G186" s="12"/>
      <c r="H186" s="12"/>
      <c r="I186" s="12"/>
      <c r="J186" s="12"/>
      <c r="K186" s="12"/>
      <c r="L186" s="12"/>
      <c r="M186" s="12"/>
      <c r="N186" s="12"/>
    </row>
    <row r="187" spans="2:14" ht="12.75">
      <c r="B187" s="12"/>
      <c r="C187" s="12"/>
      <c r="D187" s="12"/>
      <c r="E187" s="12"/>
      <c r="F187" s="12"/>
      <c r="G187" s="12"/>
      <c r="H187" s="12"/>
      <c r="I187" s="12"/>
      <c r="J187" s="12"/>
      <c r="K187" s="12"/>
      <c r="L187" s="12"/>
      <c r="M187" s="12"/>
      <c r="N187" s="12"/>
    </row>
    <row r="188" spans="2:14" ht="12.75">
      <c r="B188" s="12"/>
      <c r="C188" s="12"/>
      <c r="D188" s="12"/>
      <c r="E188" s="12"/>
      <c r="F188" s="12"/>
      <c r="G188" s="12"/>
      <c r="H188" s="12"/>
      <c r="I188" s="12"/>
      <c r="J188" s="12"/>
      <c r="K188" s="12"/>
      <c r="L188" s="12"/>
      <c r="M188" s="12"/>
      <c r="N188" s="12"/>
    </row>
    <row r="189" spans="2:14" ht="12.75">
      <c r="B189" s="12"/>
      <c r="C189" s="12"/>
      <c r="D189" s="12"/>
      <c r="E189" s="12"/>
      <c r="F189" s="12"/>
      <c r="G189" s="12"/>
      <c r="H189" s="12"/>
      <c r="I189" s="12"/>
      <c r="J189" s="12"/>
      <c r="K189" s="12"/>
      <c r="L189" s="12"/>
      <c r="M189" s="12"/>
      <c r="N189" s="12"/>
    </row>
    <row r="190" spans="2:14" ht="12.75">
      <c r="B190" s="12"/>
      <c r="C190" s="12"/>
      <c r="D190" s="12"/>
      <c r="E190" s="12"/>
      <c r="F190" s="12"/>
      <c r="G190" s="12"/>
      <c r="H190" s="12"/>
      <c r="I190" s="12"/>
      <c r="J190" s="12"/>
      <c r="K190" s="12"/>
      <c r="L190" s="12"/>
      <c r="M190" s="12"/>
      <c r="N190" s="12"/>
    </row>
    <row r="191" spans="2:14" ht="12.75">
      <c r="B191" s="12"/>
      <c r="C191" s="12"/>
      <c r="D191" s="12"/>
      <c r="E191" s="12"/>
      <c r="F191" s="12"/>
      <c r="G191" s="12"/>
      <c r="H191" s="12"/>
      <c r="I191" s="12"/>
      <c r="J191" s="12"/>
      <c r="K191" s="12"/>
      <c r="L191" s="12"/>
      <c r="M191" s="12"/>
      <c r="N191" s="12"/>
    </row>
    <row r="192" spans="2:14" ht="12.75">
      <c r="B192" s="12"/>
      <c r="C192" s="12"/>
      <c r="D192" s="12"/>
      <c r="E192" s="12"/>
      <c r="F192" s="12"/>
      <c r="G192" s="12"/>
      <c r="H192" s="12"/>
      <c r="I192" s="12"/>
      <c r="J192" s="12"/>
      <c r="K192" s="12"/>
      <c r="L192" s="12"/>
      <c r="M192" s="12"/>
      <c r="N192" s="12"/>
    </row>
    <row r="193" spans="2:14" ht="12.75">
      <c r="B193" s="12"/>
      <c r="C193" s="12"/>
      <c r="D193" s="12"/>
      <c r="E193" s="12"/>
      <c r="F193" s="12"/>
      <c r="G193" s="12"/>
      <c r="H193" s="12"/>
      <c r="I193" s="12"/>
      <c r="J193" s="12"/>
      <c r="K193" s="12"/>
      <c r="L193" s="12"/>
      <c r="M193" s="12"/>
      <c r="N193" s="12"/>
    </row>
    <row r="194" spans="2:14" ht="12.75">
      <c r="B194" s="12"/>
      <c r="C194" s="12"/>
      <c r="D194" s="12"/>
      <c r="E194" s="12"/>
      <c r="F194" s="12"/>
      <c r="G194" s="12"/>
      <c r="H194" s="12"/>
      <c r="I194" s="12"/>
      <c r="J194" s="12"/>
      <c r="K194" s="12"/>
      <c r="L194" s="12"/>
      <c r="M194" s="12"/>
      <c r="N194" s="12"/>
    </row>
    <row r="195" spans="2:14" ht="12.75">
      <c r="B195" s="12"/>
      <c r="C195" s="12"/>
      <c r="D195" s="12"/>
      <c r="E195" s="12"/>
      <c r="F195" s="12"/>
      <c r="G195" s="12"/>
      <c r="H195" s="12"/>
      <c r="I195" s="12"/>
      <c r="J195" s="12"/>
      <c r="K195" s="12"/>
      <c r="L195" s="12"/>
      <c r="M195" s="12"/>
      <c r="N195" s="12"/>
    </row>
    <row r="196" spans="2:14" ht="12.75">
      <c r="B196" s="12"/>
      <c r="C196" s="12"/>
      <c r="D196" s="12"/>
      <c r="E196" s="12"/>
      <c r="F196" s="12"/>
      <c r="G196" s="12"/>
      <c r="H196" s="12"/>
      <c r="I196" s="12"/>
      <c r="J196" s="12"/>
      <c r="K196" s="12"/>
      <c r="L196" s="12"/>
      <c r="M196" s="12"/>
      <c r="N196" s="12"/>
    </row>
    <row r="197" spans="2:14" ht="12.75">
      <c r="B197" s="12"/>
      <c r="C197" s="12"/>
      <c r="D197" s="12"/>
      <c r="E197" s="12"/>
      <c r="F197" s="12"/>
      <c r="G197" s="12"/>
      <c r="H197" s="12"/>
      <c r="I197" s="12"/>
      <c r="J197" s="12"/>
      <c r="K197" s="12"/>
      <c r="L197" s="12"/>
      <c r="M197" s="12"/>
      <c r="N197" s="12"/>
    </row>
    <row r="198" spans="2:14" ht="12.75">
      <c r="B198" s="12"/>
      <c r="C198" s="12"/>
      <c r="D198" s="12"/>
      <c r="E198" s="12"/>
      <c r="F198" s="12"/>
      <c r="G198" s="12"/>
      <c r="H198" s="12"/>
      <c r="I198" s="12"/>
      <c r="J198" s="12"/>
      <c r="K198" s="12"/>
      <c r="L198" s="12"/>
      <c r="M198" s="12"/>
      <c r="N198" s="12"/>
    </row>
    <row r="199" spans="2:14" ht="12.75">
      <c r="B199" s="12"/>
      <c r="C199" s="12"/>
      <c r="D199" s="12"/>
      <c r="E199" s="12"/>
      <c r="F199" s="12"/>
      <c r="G199" s="12"/>
      <c r="H199" s="12"/>
      <c r="I199" s="12"/>
      <c r="J199" s="12"/>
      <c r="K199" s="12"/>
      <c r="L199" s="12"/>
      <c r="M199" s="12"/>
      <c r="N199" s="12"/>
    </row>
    <row r="200" spans="2:14" ht="12.75">
      <c r="B200" s="12"/>
      <c r="C200" s="12"/>
      <c r="D200" s="12"/>
      <c r="E200" s="12"/>
      <c r="F200" s="12"/>
      <c r="G200" s="12"/>
      <c r="H200" s="12"/>
      <c r="I200" s="12"/>
      <c r="J200" s="12"/>
      <c r="K200" s="12"/>
      <c r="L200" s="12"/>
      <c r="M200" s="12"/>
      <c r="N200" s="12"/>
    </row>
    <row r="201" spans="2:14" ht="12.75">
      <c r="B201" s="12"/>
      <c r="C201" s="12"/>
      <c r="D201" s="12"/>
      <c r="E201" s="12"/>
      <c r="F201" s="12"/>
      <c r="G201" s="12"/>
      <c r="H201" s="12"/>
      <c r="I201" s="12"/>
      <c r="J201" s="12"/>
      <c r="K201" s="12"/>
      <c r="L201" s="12"/>
      <c r="M201" s="12"/>
      <c r="N201" s="12"/>
    </row>
    <row r="202" spans="2:14" ht="12.75">
      <c r="B202" s="12"/>
      <c r="C202" s="12"/>
      <c r="D202" s="12"/>
      <c r="E202" s="12"/>
      <c r="F202" s="12"/>
      <c r="G202" s="12"/>
      <c r="H202" s="12"/>
      <c r="I202" s="12"/>
      <c r="J202" s="12"/>
      <c r="K202" s="12"/>
      <c r="L202" s="12"/>
      <c r="M202" s="12"/>
      <c r="N202" s="12"/>
    </row>
    <row r="203" spans="2:14" ht="12.75">
      <c r="B203" s="12"/>
      <c r="C203" s="12"/>
      <c r="D203" s="12"/>
      <c r="E203" s="12"/>
      <c r="F203" s="12"/>
      <c r="G203" s="12"/>
      <c r="H203" s="12"/>
      <c r="I203" s="12"/>
      <c r="J203" s="12"/>
      <c r="K203" s="12"/>
      <c r="L203" s="12"/>
      <c r="M203" s="12"/>
      <c r="N203" s="12"/>
    </row>
    <row r="204" spans="2:14" ht="12.75">
      <c r="B204" s="12"/>
      <c r="C204" s="12"/>
      <c r="D204" s="12"/>
      <c r="E204" s="12"/>
      <c r="F204" s="12"/>
      <c r="G204" s="12"/>
      <c r="H204" s="12"/>
      <c r="I204" s="12"/>
      <c r="J204" s="12"/>
      <c r="K204" s="12"/>
      <c r="L204" s="12"/>
      <c r="M204" s="12"/>
      <c r="N204" s="12"/>
    </row>
    <row r="205" spans="2:14" ht="12.75">
      <c r="B205" s="12"/>
      <c r="C205" s="12"/>
      <c r="D205" s="12"/>
      <c r="E205" s="12"/>
      <c r="F205" s="12"/>
      <c r="G205" s="12"/>
      <c r="H205" s="12"/>
      <c r="I205" s="12"/>
      <c r="J205" s="12"/>
      <c r="K205" s="12"/>
      <c r="L205" s="12"/>
      <c r="M205" s="12"/>
      <c r="N205" s="12"/>
    </row>
    <row r="206" spans="2:14" ht="12.75">
      <c r="B206" s="12"/>
      <c r="C206" s="12"/>
      <c r="D206" s="12"/>
      <c r="E206" s="12"/>
      <c r="F206" s="12"/>
      <c r="G206" s="12"/>
      <c r="H206" s="12"/>
      <c r="I206" s="12"/>
      <c r="J206" s="12"/>
      <c r="K206" s="12"/>
      <c r="L206" s="12"/>
      <c r="M206" s="12"/>
      <c r="N206" s="12"/>
    </row>
    <row r="207" spans="2:14" ht="12.75">
      <c r="B207" s="12"/>
      <c r="C207" s="12"/>
      <c r="D207" s="12"/>
      <c r="E207" s="12"/>
      <c r="F207" s="12"/>
      <c r="G207" s="12"/>
      <c r="H207" s="12"/>
      <c r="I207" s="12"/>
      <c r="J207" s="12"/>
      <c r="K207" s="12"/>
      <c r="L207" s="12"/>
      <c r="M207" s="12"/>
      <c r="N207" s="12"/>
    </row>
    <row r="208" spans="2:14" ht="12.75">
      <c r="B208" s="12"/>
      <c r="C208" s="12"/>
      <c r="D208" s="12"/>
      <c r="E208" s="12"/>
      <c r="F208" s="12"/>
      <c r="G208" s="12"/>
      <c r="H208" s="12"/>
      <c r="I208" s="12"/>
      <c r="J208" s="12"/>
      <c r="K208" s="12"/>
      <c r="L208" s="12"/>
      <c r="M208" s="12"/>
      <c r="N208" s="12"/>
    </row>
    <row r="209" spans="2:14" ht="12.75">
      <c r="B209" s="12"/>
      <c r="C209" s="12"/>
      <c r="D209" s="12"/>
      <c r="E209" s="12"/>
      <c r="F209" s="12"/>
      <c r="G209" s="12"/>
      <c r="H209" s="12"/>
      <c r="I209" s="12"/>
      <c r="J209" s="12"/>
      <c r="K209" s="12"/>
      <c r="L209" s="12"/>
      <c r="M209" s="12"/>
      <c r="N209" s="12"/>
    </row>
    <row r="210" spans="2:14" ht="12.75">
      <c r="B210" s="12"/>
      <c r="C210" s="12"/>
      <c r="D210" s="12"/>
      <c r="E210" s="12"/>
      <c r="F210" s="12"/>
      <c r="G210" s="12"/>
      <c r="H210" s="12"/>
      <c r="I210" s="12"/>
      <c r="J210" s="12"/>
      <c r="K210" s="12"/>
      <c r="L210" s="12"/>
      <c r="M210" s="12"/>
      <c r="N210" s="12"/>
    </row>
    <row r="211" spans="2:14" ht="12.75">
      <c r="B211" s="12"/>
      <c r="C211" s="12"/>
      <c r="D211" s="12"/>
      <c r="E211" s="12"/>
      <c r="F211" s="12"/>
      <c r="G211" s="12"/>
      <c r="H211" s="12"/>
      <c r="I211" s="12"/>
      <c r="J211" s="12"/>
      <c r="K211" s="12"/>
      <c r="L211" s="12"/>
      <c r="M211" s="12"/>
      <c r="N211" s="12"/>
    </row>
    <row r="212" spans="2:14" ht="12.75">
      <c r="B212" s="12"/>
      <c r="C212" s="12"/>
      <c r="D212" s="12"/>
      <c r="E212" s="12"/>
      <c r="F212" s="12"/>
      <c r="G212" s="12"/>
      <c r="H212" s="12"/>
      <c r="I212" s="12"/>
      <c r="J212" s="12"/>
      <c r="K212" s="12"/>
      <c r="L212" s="12"/>
      <c r="M212" s="12"/>
      <c r="N212" s="12"/>
    </row>
    <row r="213" spans="2:14" ht="12.75">
      <c r="B213" s="12"/>
      <c r="C213" s="12"/>
      <c r="D213" s="12"/>
      <c r="E213" s="12"/>
      <c r="F213" s="12"/>
      <c r="G213" s="12"/>
      <c r="H213" s="12"/>
      <c r="I213" s="12"/>
      <c r="J213" s="12"/>
      <c r="K213" s="12"/>
      <c r="L213" s="12"/>
      <c r="M213" s="12"/>
      <c r="N213" s="12"/>
    </row>
    <row r="214" spans="2:14" ht="12.75">
      <c r="B214" s="12"/>
      <c r="C214" s="12"/>
      <c r="D214" s="12"/>
      <c r="E214" s="12"/>
      <c r="F214" s="12"/>
      <c r="G214" s="12"/>
      <c r="H214" s="12"/>
      <c r="I214" s="12"/>
      <c r="J214" s="12"/>
      <c r="K214" s="12"/>
      <c r="L214" s="12"/>
      <c r="M214" s="12"/>
      <c r="N214" s="12"/>
    </row>
    <row r="215" spans="2:14" ht="12.75">
      <c r="B215" s="12"/>
      <c r="C215" s="12"/>
      <c r="D215" s="12"/>
      <c r="E215" s="12"/>
      <c r="F215" s="12"/>
      <c r="G215" s="12"/>
      <c r="H215" s="12"/>
      <c r="I215" s="12"/>
      <c r="J215" s="12"/>
      <c r="K215" s="12"/>
      <c r="L215" s="12"/>
      <c r="M215" s="12"/>
      <c r="N215" s="12"/>
    </row>
    <row r="216" spans="2:14" ht="12.75">
      <c r="B216" s="12"/>
      <c r="C216" s="12"/>
      <c r="D216" s="12"/>
      <c r="E216" s="12"/>
      <c r="F216" s="12"/>
      <c r="G216" s="12"/>
      <c r="H216" s="12"/>
      <c r="I216" s="12"/>
      <c r="J216" s="12"/>
      <c r="K216" s="12"/>
      <c r="L216" s="12"/>
      <c r="M216" s="12"/>
      <c r="N216" s="12"/>
    </row>
    <row r="217" spans="2:14" ht="12.75">
      <c r="B217" s="12"/>
      <c r="C217" s="12"/>
      <c r="D217" s="12"/>
      <c r="E217" s="12"/>
      <c r="F217" s="12"/>
      <c r="G217" s="12"/>
      <c r="H217" s="12"/>
      <c r="I217" s="12"/>
      <c r="J217" s="12"/>
      <c r="K217" s="12"/>
      <c r="L217" s="12"/>
      <c r="M217" s="12"/>
      <c r="N217" s="12"/>
    </row>
    <row r="218" spans="2:14" ht="12.75">
      <c r="B218" s="12"/>
      <c r="C218" s="12"/>
      <c r="D218" s="12"/>
      <c r="E218" s="12"/>
      <c r="F218" s="12"/>
      <c r="G218" s="12"/>
      <c r="H218" s="12"/>
      <c r="I218" s="12"/>
      <c r="J218" s="12"/>
      <c r="K218" s="12"/>
      <c r="L218" s="12"/>
      <c r="M218" s="12"/>
      <c r="N218" s="12"/>
    </row>
    <row r="219" spans="2:14" ht="12.75">
      <c r="B219" s="12"/>
      <c r="C219" s="12"/>
      <c r="D219" s="12"/>
      <c r="E219" s="12"/>
      <c r="F219" s="12"/>
      <c r="G219" s="12"/>
      <c r="H219" s="12"/>
      <c r="I219" s="12"/>
      <c r="J219" s="12"/>
      <c r="K219" s="12"/>
      <c r="L219" s="12"/>
      <c r="M219" s="12"/>
      <c r="N219" s="12"/>
    </row>
    <row r="220" spans="2:14" ht="12.75">
      <c r="B220" s="12"/>
      <c r="C220" s="12"/>
      <c r="D220" s="12"/>
      <c r="E220" s="12"/>
      <c r="F220" s="12"/>
      <c r="G220" s="12"/>
      <c r="H220" s="12"/>
      <c r="I220" s="12"/>
      <c r="J220" s="12"/>
      <c r="K220" s="12"/>
      <c r="L220" s="12"/>
      <c r="M220" s="12"/>
      <c r="N220" s="12"/>
    </row>
    <row r="221" spans="2:14" ht="12.75">
      <c r="B221" s="12"/>
      <c r="C221" s="12"/>
      <c r="D221" s="12"/>
      <c r="E221" s="12"/>
      <c r="F221" s="12"/>
      <c r="G221" s="12"/>
      <c r="H221" s="12"/>
      <c r="I221" s="12"/>
      <c r="J221" s="12"/>
      <c r="K221" s="12"/>
      <c r="L221" s="12"/>
      <c r="M221" s="12"/>
      <c r="N221" s="12"/>
    </row>
    <row r="222" spans="2:14" ht="12.75">
      <c r="B222" s="12"/>
      <c r="C222" s="12"/>
      <c r="D222" s="12"/>
      <c r="E222" s="12"/>
      <c r="F222" s="12"/>
      <c r="G222" s="12"/>
      <c r="H222" s="12"/>
      <c r="I222" s="12"/>
      <c r="J222" s="12"/>
      <c r="K222" s="12"/>
      <c r="L222" s="12"/>
      <c r="M222" s="12"/>
      <c r="N222" s="12"/>
    </row>
    <row r="223" spans="2:14" ht="12.75">
      <c r="B223" s="12"/>
      <c r="C223" s="12"/>
      <c r="D223" s="12"/>
      <c r="E223" s="12"/>
      <c r="F223" s="12"/>
      <c r="G223" s="12"/>
      <c r="H223" s="12"/>
      <c r="I223" s="12"/>
      <c r="J223" s="12"/>
      <c r="K223" s="12"/>
      <c r="L223" s="12"/>
      <c r="M223" s="12"/>
      <c r="N223" s="12"/>
    </row>
    <row r="224" spans="2:14" ht="12.75">
      <c r="B224" s="12"/>
      <c r="C224" s="12"/>
      <c r="D224" s="12"/>
      <c r="E224" s="12"/>
      <c r="F224" s="12"/>
      <c r="G224" s="12"/>
      <c r="H224" s="12"/>
      <c r="I224" s="12"/>
      <c r="J224" s="12"/>
      <c r="K224" s="12"/>
      <c r="L224" s="12"/>
      <c r="M224" s="12"/>
      <c r="N224" s="12"/>
    </row>
    <row r="225" spans="2:14" ht="12.75">
      <c r="B225" s="12"/>
      <c r="C225" s="12"/>
      <c r="D225" s="12"/>
      <c r="E225" s="12"/>
      <c r="F225" s="12"/>
      <c r="G225" s="12"/>
      <c r="H225" s="12"/>
      <c r="I225" s="12"/>
      <c r="J225" s="12"/>
      <c r="K225" s="12"/>
      <c r="L225" s="12"/>
      <c r="M225" s="12"/>
      <c r="N225" s="12"/>
    </row>
    <row r="226" spans="2:14" ht="12.75">
      <c r="B226" s="12"/>
      <c r="C226" s="12"/>
      <c r="D226" s="12"/>
      <c r="E226" s="12"/>
      <c r="F226" s="12"/>
      <c r="G226" s="12"/>
      <c r="H226" s="12"/>
      <c r="I226" s="12"/>
      <c r="J226" s="12"/>
      <c r="K226" s="12"/>
      <c r="L226" s="12"/>
      <c r="M226" s="12"/>
      <c r="N226" s="12"/>
    </row>
    <row r="227" spans="2:14" ht="12.75">
      <c r="B227" s="12"/>
      <c r="C227" s="12"/>
      <c r="D227" s="12"/>
      <c r="E227" s="12"/>
      <c r="F227" s="12"/>
      <c r="G227" s="12"/>
      <c r="H227" s="12"/>
      <c r="I227" s="12"/>
      <c r="J227" s="12"/>
      <c r="K227" s="12"/>
      <c r="L227" s="12"/>
      <c r="M227" s="12"/>
      <c r="N227" s="12"/>
    </row>
    <row r="228" spans="13:14" ht="12.75">
      <c r="M228" s="12"/>
      <c r="N228" s="12"/>
    </row>
    <row r="229" spans="13:14" ht="12.75">
      <c r="M229" s="12"/>
      <c r="N229" s="12"/>
    </row>
    <row r="230" spans="13:14" ht="12.75">
      <c r="M230" s="12"/>
      <c r="N230" s="12"/>
    </row>
    <row r="231" spans="13:14" ht="12.75">
      <c r="M231" s="12"/>
      <c r="N231" s="12"/>
    </row>
    <row r="232" spans="13:14" ht="12.75">
      <c r="M232" s="12"/>
      <c r="N232" s="12"/>
    </row>
    <row r="233" spans="13:14" ht="12.75">
      <c r="M233" s="12"/>
      <c r="N233" s="12"/>
    </row>
    <row r="234" spans="13:14" ht="12.75">
      <c r="M234" s="12"/>
      <c r="N234" s="12"/>
    </row>
    <row r="235" spans="13:14" ht="12.75">
      <c r="M235" s="12"/>
      <c r="N235" s="12"/>
    </row>
    <row r="236" spans="13:14" ht="12.75">
      <c r="M236" s="12"/>
      <c r="N236" s="12"/>
    </row>
    <row r="237" spans="13:14" ht="12.75">
      <c r="M237" s="12"/>
      <c r="N237" s="12"/>
    </row>
    <row r="238" spans="13:14" ht="12.75">
      <c r="M238" s="12"/>
      <c r="N238" s="12"/>
    </row>
    <row r="239" spans="13:14" ht="12.75">
      <c r="M239" s="12"/>
      <c r="N239" s="12"/>
    </row>
  </sheetData>
  <mergeCells count="6">
    <mergeCell ref="A21:L26"/>
    <mergeCell ref="A3:L3"/>
    <mergeCell ref="B4:L4"/>
    <mergeCell ref="N3:T3"/>
    <mergeCell ref="N4:T4"/>
    <mergeCell ref="N21:T2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piketty</cp:lastModifiedBy>
  <cp:lastPrinted>2011-01-12T11:45:19Z</cp:lastPrinted>
  <dcterms:created xsi:type="dcterms:W3CDTF">2009-07-21T17:39:49Z</dcterms:created>
  <dcterms:modified xsi:type="dcterms:W3CDTF">2011-01-12T11:45:31Z</dcterms:modified>
  <cp:category/>
  <cp:version/>
  <cp:contentType/>
  <cp:contentStatus/>
</cp:coreProperties>
</file>