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285" activeTab="0"/>
  </bookViews>
  <sheets>
    <sheet name="Tablaux341-343" sheetId="1" r:id="rId1"/>
    <sheet name="Tableau30" sheetId="2" r:id="rId2"/>
  </sheets>
  <definedNames>
    <definedName name="ZF_Pan">'Tablaux341-343'!$5:$5</definedName>
    <definedName name="_xlnm.Print_Area" localSheetId="0">'Tablaux341-343'!$A$3:$AA$120</definedName>
  </definedNames>
  <calcPr fullCalcOnLoad="1"/>
</workbook>
</file>

<file path=xl/sharedStrings.xml><?xml version="1.0" encoding="utf-8"?>
<sst xmlns="http://schemas.openxmlformats.org/spreadsheetml/2006/main" count="392" uniqueCount="94">
  <si>
    <t>LES AIDES PERSONNELLES : REPARTITION ET EVOLUTION</t>
  </si>
  <si>
    <t>341 - NOMBRE DE BENEFICIAIRES</t>
  </si>
  <si>
    <t>AIDE PERSONNALISEE AU LOGEMENT (APL)</t>
  </si>
  <si>
    <t xml:space="preserve">  Ensemble des allocataires</t>
  </si>
  <si>
    <t xml:space="preserve">  Propriétaires occupants</t>
  </si>
  <si>
    <t xml:space="preserve">    Accédants en neuf</t>
  </si>
  <si>
    <t xml:space="preserve">      - PAP</t>
  </si>
  <si>
    <t xml:space="preserve">      - PC</t>
  </si>
  <si>
    <t xml:space="preserve">    Accédants en ancien (1)</t>
  </si>
  <si>
    <t>n.d.</t>
  </si>
  <si>
    <t xml:space="preserve">    Non accédants (2)</t>
  </si>
  <si>
    <t xml:space="preserve">  Locataires</t>
  </si>
  <si>
    <t xml:space="preserve">     APL1(3)</t>
  </si>
  <si>
    <t xml:space="preserve">      - HLM</t>
  </si>
  <si>
    <t xml:space="preserve">      - non HLM</t>
  </si>
  <si>
    <t xml:space="preserve">      - foyers</t>
  </si>
  <si>
    <t xml:space="preserve">     APL 2 (3)</t>
  </si>
  <si>
    <t>(1) accession avec travaux avant 1991; avec ou sans travaux à partir de 1991</t>
  </si>
  <si>
    <t>(2) remboursant des emprunts pour financer des travaux d'amélioration ou d'agrandissement</t>
  </si>
  <si>
    <t>(3) l'APL2 a été supprimée en 1997 ; la totalité de l'APL est regroupée en APL1, qui constitue le barème unique depuis 1997</t>
  </si>
  <si>
    <t>ALLOCATION LOGEMENT (AL)</t>
  </si>
  <si>
    <t xml:space="preserve">  Ensemble des allocataires AL</t>
  </si>
  <si>
    <t xml:space="preserve">  Allocation logement à caractère familial (ALF)</t>
  </si>
  <si>
    <t xml:space="preserve">      - autres logements</t>
  </si>
  <si>
    <t xml:space="preserve">  Allocation logement à caractère social (ALS)</t>
  </si>
  <si>
    <t xml:space="preserve"> ENSEMBLE APL + AL</t>
  </si>
  <si>
    <t>Source : Compte du Logement</t>
  </si>
  <si>
    <t>342 - MONTANTS</t>
  </si>
  <si>
    <t xml:space="preserve">     APL1 (3)</t>
  </si>
  <si>
    <t>343 - MONTANTS MENSUELS MOYENS</t>
  </si>
  <si>
    <t xml:space="preserve">        de HLM</t>
  </si>
  <si>
    <t xml:space="preserve">        de logements non HLM</t>
  </si>
  <si>
    <t xml:space="preserve">        de foyers</t>
  </si>
  <si>
    <t>en millions d'euros</t>
  </si>
  <si>
    <t>au mois de juillet en milliers</t>
  </si>
  <si>
    <t>en euros</t>
  </si>
  <si>
    <t>30 - LES AIDES AU LOGEMENT (a)</t>
  </si>
  <si>
    <t>Résidences principales</t>
  </si>
  <si>
    <t>R.S.</t>
  </si>
  <si>
    <t>Locaux</t>
  </si>
  <si>
    <t>TOTAL</t>
  </si>
  <si>
    <t>Année 2008 (en millions d'euros)</t>
  </si>
  <si>
    <t>Propriétaires occupants</t>
  </si>
  <si>
    <t>Logements locatifs</t>
  </si>
  <si>
    <t xml:space="preserve">Ensemble </t>
  </si>
  <si>
    <t xml:space="preserve"> </t>
  </si>
  <si>
    <t>d'héber-gement</t>
  </si>
  <si>
    <t>Personnes physiques</t>
  </si>
  <si>
    <t>HLM</t>
  </si>
  <si>
    <t>Autres personnes morales</t>
  </si>
  <si>
    <t>Ensemble</t>
  </si>
  <si>
    <t>Aides aux consommateurs</t>
  </si>
  <si>
    <t>1 - Aides perçues</t>
  </si>
  <si>
    <t xml:space="preserve">  1.1 Aides personnelles y c. primes de déménagement</t>
  </si>
  <si>
    <t xml:space="preserve">  1.2 Autres aides (FSL, ALT ...)</t>
  </si>
  <si>
    <t>2 - Avantages fiscaux</t>
  </si>
  <si>
    <t>3 - Avantages conférés (1 + 2)</t>
  </si>
  <si>
    <t>4 - Frais de gestion</t>
  </si>
  <si>
    <t>5 - Aides versées (1 + 4)   (b)</t>
  </si>
  <si>
    <t>Aides aux producteurs</t>
  </si>
  <si>
    <t>6 - Aides perçues</t>
  </si>
  <si>
    <t xml:space="preserve">  6.1 Aides à l'investissement</t>
  </si>
  <si>
    <t xml:space="preserve">  6.2 Subventions d'exploitation</t>
  </si>
  <si>
    <t>7 - Avantages de taux</t>
  </si>
  <si>
    <t xml:space="preserve">  7.1 Prêts aidés</t>
  </si>
  <si>
    <t xml:space="preserve">  7.2 Prêts non aidés (c )</t>
  </si>
  <si>
    <t>8 - Avantages fiscaux</t>
  </si>
  <si>
    <t>9 - Autres aides (d)</t>
  </si>
  <si>
    <t>10 - Avantages conférés (6 + 7 + 8 + 9)</t>
  </si>
  <si>
    <t>11 - Frais de gestion et décalages temporels cf. (f)</t>
  </si>
  <si>
    <t>12 - Aides versées (6 + 7.1 + 9 + 11)   (e)</t>
  </si>
  <si>
    <t>13 - dont aides versées non perçues (f)</t>
  </si>
  <si>
    <t>Total des aides</t>
  </si>
  <si>
    <t>14 - AVANTAGES CONFERES (3 + 10)</t>
  </si>
  <si>
    <t>Ecarts entre avantages conférés et aides versées :</t>
  </si>
  <si>
    <t>15 - Avantages fiscaux (2 + 8)</t>
  </si>
  <si>
    <t>16 - Avantages de taux prêts non aidés (7.2)</t>
  </si>
  <si>
    <t>17 - Frais de gestion et décalages temporels (4 + 11)</t>
  </si>
  <si>
    <t>18 - AIDES VERSEES
 (5 + 12) ou (14 - 15 - 16 + 17)</t>
  </si>
  <si>
    <t>(a) Le contenu détaillé des avantages conférés (aides perçues, avantages fiscaux, avantages de taux, autres aides) figure dans le tableau 314.</t>
  </si>
  <si>
    <t xml:space="preserve">(d) Ces aides ne peuvent être classées dans l'une des trois autres catégories. Ce sont l'exonération de TFPB (part compensée par l'Etat) et la </t>
  </si>
  <si>
    <t xml:space="preserve">      Les différentes rubriques qui correspondent aux aides versées sont indiquées dans le tableau 311.</t>
  </si>
  <si>
    <t xml:space="preserve">      réduction des droits de mutation (compensation par l'Etat). Le PLA fiscal rentre également dans cette catégorie à partir de 1997.   </t>
  </si>
  <si>
    <t>(b) L'écart entre ces chiffres et ceux du tableau 20 provient du fait que les autres aides (1.2) et les frais de gestion (4) n'y sont pas pris en compte.</t>
  </si>
  <si>
    <t>(e) L'écart entre ces chiffres et ceux des tableaux 21 et 24 provient du fait que les autres aides aux producteurs (9) n'y sont pas prises en compte.</t>
  </si>
  <si>
    <t>(c ) Prêts réglementés dont les taux sont avantageux mais qui ne font pas l'objet de versements de la part de la collectivité (PC, PLI, 1% logement, autres CDC)</t>
  </si>
  <si>
    <t>(f) La contrepartie de ces aides, indiquées dans le tableau 311, correspond aux avantages de taux des prêts aidés. Une année donnée, il est normal que</t>
  </si>
  <si>
    <t xml:space="preserve">     le montant versé par la collectivité pour financer une aide de ce type ne se traduise pas par un montant équivalent d'avantage consenti au</t>
  </si>
  <si>
    <t xml:space="preserve">     producteur. Ceci explique les décalages temporels (11).  </t>
  </si>
  <si>
    <t xml:space="preserve">(4/10/2010) Tableaux issus du "Rapport de la Commission des comptes du logement - édition 2010" (statistiques.gouv.fr) </t>
  </si>
  <si>
    <t>Attention: ce tableau est partiellement repris dans le Rapport (citer Tableau A4, p.97), mais la version intégrale est uniquement disponible en format xls en ligne</t>
  </si>
  <si>
    <t>dont propriétaires</t>
  </si>
  <si>
    <t>dont locataires</t>
  </si>
  <si>
    <t>Montants annuels moyens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</si>
</sst>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_);\(#,##0\)"/>
    <numFmt numFmtId="173" formatCode="#,##0,"/>
    <numFmt numFmtId="174" formatCode="0.0"/>
    <numFmt numFmtId="175" formatCode="#,##0.0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&quot;  &quot;"/>
    <numFmt numFmtId="181" formatCode="#,##0&quot;  &quot;;\-\ #,##0&quot;  &quot;"/>
    <numFmt numFmtId="182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9.5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10"/>
      <color indexed="8"/>
      <name val="Times New Roman"/>
      <family val="0"/>
    </font>
    <font>
      <sz val="10"/>
      <color indexed="8"/>
      <name val="Courie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2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7" fillId="0" borderId="0" xfId="0" applyNumberFormat="1" applyFont="1" applyFill="1" applyAlignment="1">
      <alignment horizontal="right"/>
    </xf>
    <xf numFmtId="175" fontId="5" fillId="0" borderId="0" xfId="0" applyNumberFormat="1" applyFont="1" applyFill="1" applyAlignment="1">
      <alignment horizontal="right" vertical="center"/>
    </xf>
    <xf numFmtId="175" fontId="5" fillId="0" borderId="0" xfId="0" applyNumberFormat="1" applyFont="1" applyFill="1" applyAlignment="1" applyProtection="1">
      <alignment horizontal="right" vertical="center"/>
      <protection locked="0"/>
    </xf>
    <xf numFmtId="175" fontId="7" fillId="0" borderId="0" xfId="0" applyNumberFormat="1" applyFont="1" applyFill="1" applyAlignment="1">
      <alignment horizontal="right"/>
    </xf>
    <xf numFmtId="175" fontId="8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3" fontId="5" fillId="0" borderId="6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7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NumberFormat="1" applyFont="1" applyFill="1" applyBorder="1" applyAlignment="1">
      <alignment horizontal="centerContinuous" vertical="top"/>
      <protection/>
    </xf>
    <xf numFmtId="0" fontId="12" fillId="0" borderId="0" xfId="21" applyNumberFormat="1" applyFont="1" applyFill="1" applyBorder="1" applyAlignment="1">
      <alignment horizontal="centerContinuous"/>
      <protection/>
    </xf>
    <xf numFmtId="0" fontId="12" fillId="0" borderId="0" xfId="21" applyNumberFormat="1" applyFont="1" applyFill="1" applyBorder="1">
      <alignment/>
      <protection/>
    </xf>
    <xf numFmtId="0" fontId="15" fillId="0" borderId="6" xfId="21" applyNumberFormat="1" applyFont="1" applyFill="1" applyBorder="1" applyAlignment="1">
      <alignment wrapText="1"/>
      <protection/>
    </xf>
    <xf numFmtId="0" fontId="15" fillId="0" borderId="8" xfId="21" applyNumberFormat="1" applyFont="1" applyFill="1" applyBorder="1" applyAlignment="1">
      <alignment horizontal="center"/>
      <protection/>
    </xf>
    <xf numFmtId="0" fontId="15" fillId="0" borderId="6" xfId="21" applyNumberFormat="1" applyFont="1" applyFill="1" applyBorder="1" applyAlignment="1">
      <alignment horizontal="center" vertical="top"/>
      <protection/>
    </xf>
    <xf numFmtId="0" fontId="15" fillId="0" borderId="2" xfId="21" applyNumberFormat="1" applyFont="1" applyFill="1" applyBorder="1" applyAlignment="1">
      <alignment horizontal="center"/>
      <protection/>
    </xf>
    <xf numFmtId="0" fontId="12" fillId="0" borderId="6" xfId="21" applyNumberFormat="1" applyFont="1" applyFill="1" applyBorder="1" applyAlignment="1">
      <alignment horizontal="center" vertical="top" wrapText="1"/>
      <protection/>
    </xf>
    <xf numFmtId="0" fontId="12" fillId="0" borderId="4" xfId="21" applyNumberFormat="1" applyFont="1" applyFill="1" applyBorder="1" applyAlignment="1">
      <alignment vertical="top"/>
      <protection/>
    </xf>
    <xf numFmtId="0" fontId="12" fillId="0" borderId="8" xfId="21" applyNumberFormat="1" applyFont="1" applyFill="1" applyBorder="1" applyAlignment="1">
      <alignment vertical="top"/>
      <protection/>
    </xf>
    <xf numFmtId="0" fontId="12" fillId="0" borderId="2" xfId="21" applyNumberFormat="1" applyFont="1" applyFill="1" applyBorder="1" applyAlignment="1">
      <alignment horizontal="center" vertical="top"/>
      <protection/>
    </xf>
    <xf numFmtId="0" fontId="15" fillId="0" borderId="9" xfId="21" applyNumberFormat="1" applyFont="1" applyFill="1" applyBorder="1" applyAlignment="1">
      <alignment horizontal="center"/>
      <protection/>
    </xf>
    <xf numFmtId="0" fontId="15" fillId="0" borderId="9" xfId="21" applyNumberFormat="1" applyFont="1" applyFill="1" applyBorder="1" applyAlignment="1">
      <alignment horizontal="center" vertical="top" wrapText="1"/>
      <protection/>
    </xf>
    <xf numFmtId="0" fontId="12" fillId="0" borderId="2" xfId="21" applyNumberFormat="1" applyFont="1" applyFill="1" applyBorder="1">
      <alignment/>
      <protection/>
    </xf>
    <xf numFmtId="0" fontId="12" fillId="0" borderId="6" xfId="21" applyNumberFormat="1" applyFont="1" applyFill="1" applyBorder="1" applyAlignment="1">
      <alignment horizontal="center" wrapText="1"/>
      <protection/>
    </xf>
    <xf numFmtId="0" fontId="13" fillId="0" borderId="2" xfId="21" applyNumberFormat="1" applyFont="1" applyFill="1" applyBorder="1" applyAlignment="1">
      <alignment horizontal="center" vertical="center" wrapText="1"/>
      <protection/>
    </xf>
    <xf numFmtId="0" fontId="13" fillId="0" borderId="8" xfId="21" applyNumberFormat="1" applyFont="1" applyFill="1" applyBorder="1" applyAlignment="1">
      <alignment horizontal="center" vertical="center" wrapText="1"/>
      <protection/>
    </xf>
    <xf numFmtId="0" fontId="12" fillId="0" borderId="2" xfId="21" applyNumberFormat="1" applyFill="1" applyBorder="1">
      <alignment/>
      <protection/>
    </xf>
    <xf numFmtId="0" fontId="12" fillId="0" borderId="9" xfId="21" applyNumberFormat="1" applyFont="1" applyFill="1" applyBorder="1">
      <alignment/>
      <protection/>
    </xf>
    <xf numFmtId="0" fontId="12" fillId="0" borderId="9" xfId="21" applyNumberFormat="1" applyFill="1" applyBorder="1">
      <alignment/>
      <protection/>
    </xf>
    <xf numFmtId="0" fontId="12" fillId="0" borderId="6" xfId="21" applyNumberFormat="1" applyFont="1" applyFill="1" applyBorder="1" applyAlignment="1">
      <alignment wrapText="1"/>
      <protection/>
    </xf>
    <xf numFmtId="3" fontId="13" fillId="0" borderId="6" xfId="21" applyNumberFormat="1" applyFont="1" applyFill="1" applyBorder="1">
      <alignment/>
      <protection/>
    </xf>
    <xf numFmtId="3" fontId="13" fillId="0" borderId="4" xfId="21" applyNumberFormat="1" applyFont="1" applyFill="1" applyBorder="1">
      <alignment/>
      <protection/>
    </xf>
    <xf numFmtId="3" fontId="13" fillId="0" borderId="8" xfId="21" applyNumberFormat="1" applyFont="1" applyFill="1" applyBorder="1">
      <alignment/>
      <protection/>
    </xf>
    <xf numFmtId="0" fontId="16" fillId="0" borderId="2" xfId="21" applyNumberFormat="1" applyFont="1" applyFill="1" applyBorder="1" applyAlignment="1">
      <alignment wrapText="1"/>
      <protection/>
    </xf>
    <xf numFmtId="3" fontId="17" fillId="0" borderId="2" xfId="21" applyNumberFormat="1" applyFont="1" applyFill="1" applyBorder="1" applyAlignment="1">
      <alignment/>
      <protection/>
    </xf>
    <xf numFmtId="3" fontId="17" fillId="0" borderId="0" xfId="21" applyNumberFormat="1" applyFont="1" applyFill="1" applyBorder="1" applyAlignment="1">
      <alignment/>
      <protection/>
    </xf>
    <xf numFmtId="3" fontId="17" fillId="0" borderId="9" xfId="21" applyNumberFormat="1" applyFont="1" applyFill="1" applyBorder="1" applyAlignment="1">
      <alignment/>
      <protection/>
    </xf>
    <xf numFmtId="0" fontId="12" fillId="0" borderId="2" xfId="21" applyNumberFormat="1" applyFont="1" applyFill="1" applyBorder="1" applyAlignment="1">
      <alignment wrapText="1"/>
      <protection/>
    </xf>
    <xf numFmtId="3" fontId="13" fillId="0" borderId="2" xfId="21" applyNumberFormat="1" applyFont="1" applyFill="1" applyBorder="1" applyAlignment="1">
      <alignment/>
      <protection/>
    </xf>
    <xf numFmtId="3" fontId="13" fillId="0" borderId="0" xfId="21" applyNumberFormat="1" applyFont="1" applyFill="1" applyBorder="1" applyAlignment="1">
      <alignment/>
      <protection/>
    </xf>
    <xf numFmtId="3" fontId="13" fillId="0" borderId="9" xfId="21" applyNumberFormat="1" applyFont="1" applyFill="1" applyBorder="1" applyAlignment="1">
      <alignment/>
      <protection/>
    </xf>
    <xf numFmtId="0" fontId="18" fillId="0" borderId="0" xfId="21" applyNumberFormat="1" applyFont="1" applyFill="1" applyBorder="1">
      <alignment/>
      <protection/>
    </xf>
    <xf numFmtId="3" fontId="13" fillId="0" borderId="0" xfId="21" applyNumberFormat="1" applyFont="1" applyFill="1" applyBorder="1" applyAlignment="1">
      <alignment horizontal="right"/>
      <protection/>
    </xf>
    <xf numFmtId="0" fontId="12" fillId="0" borderId="1" xfId="21" applyNumberFormat="1" applyFont="1" applyFill="1" applyBorder="1" applyAlignment="1">
      <alignment wrapText="1"/>
      <protection/>
    </xf>
    <xf numFmtId="3" fontId="13" fillId="0" borderId="1" xfId="21" applyNumberFormat="1" applyFont="1" applyFill="1" applyBorder="1" applyAlignment="1">
      <alignment/>
      <protection/>
    </xf>
    <xf numFmtId="3" fontId="13" fillId="0" borderId="7" xfId="21" applyNumberFormat="1" applyFont="1" applyFill="1" applyBorder="1" applyAlignment="1">
      <alignment horizontal="right"/>
      <protection/>
    </xf>
    <xf numFmtId="3" fontId="13" fillId="0" borderId="10" xfId="21" applyNumberFormat="1" applyFont="1" applyFill="1" applyBorder="1" applyAlignment="1">
      <alignment/>
      <protection/>
    </xf>
    <xf numFmtId="0" fontId="19" fillId="0" borderId="0" xfId="21" applyNumberFormat="1" applyFont="1" applyFill="1" applyBorder="1">
      <alignment/>
      <protection/>
    </xf>
    <xf numFmtId="3" fontId="13" fillId="0" borderId="7" xfId="21" applyNumberFormat="1" applyFont="1" applyFill="1" applyBorder="1" applyAlignment="1">
      <alignment/>
      <protection/>
    </xf>
    <xf numFmtId="0" fontId="12" fillId="0" borderId="3" xfId="21" applyNumberFormat="1" applyFont="1" applyFill="1" applyBorder="1" applyAlignment="1">
      <alignment wrapText="1"/>
      <protection/>
    </xf>
    <xf numFmtId="3" fontId="13" fillId="0" borderId="3" xfId="21" applyNumberFormat="1" applyFont="1" applyFill="1" applyBorder="1" applyAlignment="1">
      <alignment/>
      <protection/>
    </xf>
    <xf numFmtId="3" fontId="13" fillId="0" borderId="5" xfId="21" applyNumberFormat="1" applyFont="1" applyFill="1" applyBorder="1" applyAlignment="1">
      <alignment/>
      <protection/>
    </xf>
    <xf numFmtId="3" fontId="17" fillId="0" borderId="11" xfId="21" applyNumberFormat="1" applyFont="1" applyFill="1" applyBorder="1" applyAlignment="1">
      <alignment/>
      <protection/>
    </xf>
    <xf numFmtId="3" fontId="13" fillId="0" borderId="11" xfId="21" applyNumberFormat="1" applyFont="1" applyFill="1" applyBorder="1" applyAlignment="1">
      <alignment/>
      <protection/>
    </xf>
    <xf numFmtId="0" fontId="16" fillId="0" borderId="2" xfId="21" applyNumberFormat="1" applyFont="1" applyFill="1" applyBorder="1" applyAlignment="1">
      <alignment/>
      <protection/>
    </xf>
    <xf numFmtId="0" fontId="12" fillId="0" borderId="2" xfId="21" applyNumberFormat="1" applyFont="1" applyFill="1" applyBorder="1" applyAlignment="1">
      <alignment horizontal="left" vertical="top" wrapText="1"/>
      <protection/>
    </xf>
    <xf numFmtId="0" fontId="12" fillId="0" borderId="2" xfId="21" applyNumberFormat="1" applyFont="1" applyFill="1" applyBorder="1" applyAlignment="1">
      <alignment/>
      <protection/>
    </xf>
    <xf numFmtId="0" fontId="12" fillId="0" borderId="2" xfId="21" applyNumberFormat="1" applyFont="1" applyFill="1" applyBorder="1" applyAlignment="1">
      <alignment/>
      <protection/>
    </xf>
    <xf numFmtId="0" fontId="12" fillId="0" borderId="0" xfId="21" applyNumberFormat="1" applyFill="1">
      <alignment/>
      <protection/>
    </xf>
    <xf numFmtId="3" fontId="13" fillId="0" borderId="2" xfId="21" applyNumberFormat="1" applyFont="1" applyFill="1" applyBorder="1" applyAlignment="1">
      <alignment/>
      <protection/>
    </xf>
    <xf numFmtId="3" fontId="13" fillId="0" borderId="0" xfId="21" applyNumberFormat="1" applyFont="1" applyFill="1" applyBorder="1" applyAlignment="1">
      <alignment/>
      <protection/>
    </xf>
    <xf numFmtId="3" fontId="13" fillId="0" borderId="8" xfId="21" applyNumberFormat="1" applyFont="1" applyFill="1" applyBorder="1" applyAlignment="1">
      <alignment/>
      <protection/>
    </xf>
    <xf numFmtId="3" fontId="13" fillId="0" borderId="6" xfId="21" applyNumberFormat="1" applyFont="1" applyFill="1" applyBorder="1" applyAlignment="1">
      <alignment/>
      <protection/>
    </xf>
    <xf numFmtId="3" fontId="13" fillId="0" borderId="9" xfId="21" applyNumberFormat="1" applyFont="1" applyFill="1" applyBorder="1" applyAlignment="1">
      <alignment/>
      <protection/>
    </xf>
    <xf numFmtId="3" fontId="13" fillId="0" borderId="1" xfId="21" applyNumberFormat="1" applyFont="1" applyFill="1" applyBorder="1" applyAlignment="1">
      <alignment/>
      <protection/>
    </xf>
    <xf numFmtId="3" fontId="13" fillId="0" borderId="7" xfId="21" applyNumberFormat="1" applyFont="1" applyFill="1" applyBorder="1" applyAlignment="1">
      <alignment horizontal="right"/>
      <protection/>
    </xf>
    <xf numFmtId="3" fontId="13" fillId="0" borderId="10" xfId="21" applyNumberFormat="1" applyFont="1" applyFill="1" applyBorder="1" applyAlignment="1">
      <alignment/>
      <protection/>
    </xf>
    <xf numFmtId="3" fontId="13" fillId="0" borderId="0" xfId="21" applyNumberFormat="1" applyFont="1" applyFill="1" applyBorder="1" applyAlignment="1">
      <alignment horizontal="right"/>
      <protection/>
    </xf>
    <xf numFmtId="3" fontId="13" fillId="0" borderId="2" xfId="21" applyNumberFormat="1" applyFont="1" applyFill="1" applyBorder="1" applyAlignment="1">
      <alignment vertical="center"/>
      <protection/>
    </xf>
    <xf numFmtId="3" fontId="13" fillId="0" borderId="0" xfId="21" applyNumberFormat="1" applyFont="1" applyFill="1" applyBorder="1" applyAlignment="1">
      <alignment horizontal="right" vertical="center"/>
      <protection/>
    </xf>
    <xf numFmtId="3" fontId="13" fillId="0" borderId="9" xfId="21" applyNumberFormat="1" applyFont="1" applyFill="1" applyBorder="1" applyAlignment="1">
      <alignment vertical="center"/>
      <protection/>
    </xf>
    <xf numFmtId="3" fontId="13" fillId="0" borderId="0" xfId="21" applyNumberFormat="1" applyFont="1" applyFill="1" applyBorder="1" applyAlignment="1">
      <alignment vertical="center"/>
      <protection/>
    </xf>
    <xf numFmtId="0" fontId="20" fillId="0" borderId="1" xfId="21" applyNumberFormat="1" applyFont="1" applyFill="1" applyBorder="1" applyAlignment="1">
      <alignment vertical="center" wrapText="1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7" xfId="21" applyNumberFormat="1" applyFont="1" applyFill="1" applyBorder="1" applyAlignment="1">
      <alignment vertical="center"/>
      <protection/>
    </xf>
    <xf numFmtId="3" fontId="17" fillId="0" borderId="10" xfId="21" applyNumberFormat="1" applyFont="1" applyFill="1" applyBorder="1" applyAlignment="1">
      <alignment vertical="center"/>
      <protection/>
    </xf>
    <xf numFmtId="0" fontId="21" fillId="0" borderId="0" xfId="21" applyNumberFormat="1" applyFont="1" applyFill="1" applyBorder="1" applyAlignment="1">
      <alignment wrapText="1"/>
      <protection/>
    </xf>
    <xf numFmtId="0" fontId="13" fillId="0" borderId="0" xfId="21" applyNumberFormat="1" applyFont="1" applyFill="1" applyBorder="1">
      <alignment/>
      <protection/>
    </xf>
    <xf numFmtId="0" fontId="15" fillId="0" borderId="0" xfId="21" applyNumberFormat="1" applyFont="1" applyFill="1" applyBorder="1" applyAlignment="1">
      <alignment wrapText="1"/>
      <protection/>
    </xf>
    <xf numFmtId="0" fontId="22" fillId="0" borderId="0" xfId="21" applyNumberFormat="1" applyFont="1" applyFill="1" applyBorder="1" applyAlignment="1">
      <alignment/>
      <protection/>
    </xf>
    <xf numFmtId="0" fontId="22" fillId="0" borderId="0" xfId="21" applyNumberFormat="1" applyFont="1" applyFill="1" applyBorder="1" applyAlignment="1">
      <alignment vertical="center"/>
      <protection/>
    </xf>
    <xf numFmtId="0" fontId="22" fillId="0" borderId="0" xfId="21" applyNumberFormat="1" applyFont="1" applyFill="1" applyBorder="1">
      <alignment/>
      <protection/>
    </xf>
    <xf numFmtId="0" fontId="23" fillId="0" borderId="0" xfId="21" applyNumberFormat="1" applyFont="1" applyFill="1" applyBorder="1" applyAlignment="1">
      <alignment/>
      <protection/>
    </xf>
    <xf numFmtId="0" fontId="12" fillId="0" borderId="0" xfId="21" applyNumberFormat="1" applyFont="1" applyFill="1" applyBorder="1" applyAlignment="1">
      <alignment wrapText="1"/>
      <protection/>
    </xf>
    <xf numFmtId="0" fontId="12" fillId="0" borderId="0" xfId="21" applyNumberFormat="1" applyFill="1" applyBorder="1">
      <alignment/>
      <protection/>
    </xf>
    <xf numFmtId="0" fontId="1" fillId="0" borderId="0" xfId="0" applyNumberFormat="1" applyFont="1" applyFill="1" applyAlignment="1">
      <alignment/>
    </xf>
    <xf numFmtId="0" fontId="15" fillId="0" borderId="12" xfId="21" applyNumberFormat="1" applyFont="1" applyFill="1" applyBorder="1" applyAlignment="1">
      <alignment horizontal="center"/>
      <protection/>
    </xf>
    <xf numFmtId="0" fontId="15" fillId="0" borderId="7" xfId="21" applyNumberFormat="1" applyFont="1" applyFill="1" applyBorder="1" applyAlignment="1">
      <alignment horizontal="center"/>
      <protection/>
    </xf>
    <xf numFmtId="0" fontId="15" fillId="0" borderId="10" xfId="21" applyNumberFormat="1" applyFont="1" applyFill="1" applyBorder="1" applyAlignment="1">
      <alignment horizontal="center"/>
      <protection/>
    </xf>
    <xf numFmtId="3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3" fontId="1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174" fontId="0" fillId="0" borderId="0" xfId="0" applyNumberForma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30-2008_cle51e32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A117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33.421875" style="3" customWidth="1"/>
    <col min="2" max="3" width="6.57421875" style="3" customWidth="1"/>
    <col min="4" max="4" width="6.421875" style="3" customWidth="1"/>
    <col min="5" max="5" width="6.57421875" style="3" customWidth="1"/>
    <col min="6" max="26" width="6.7109375" style="3" customWidth="1"/>
    <col min="27" max="27" width="35.57421875" style="3" bestFit="1" customWidth="1"/>
    <col min="28" max="16384" width="11.421875" style="3" customWidth="1"/>
  </cols>
  <sheetData>
    <row r="1" ht="12.75">
      <c r="A1" s="125" t="s">
        <v>89</v>
      </c>
    </row>
    <row r="2" ht="12.75">
      <c r="A2" s="125" t="s">
        <v>90</v>
      </c>
    </row>
    <row r="3" spans="1:26" ht="29.2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7" ht="12.75">
      <c r="A5" s="47" t="s">
        <v>34</v>
      </c>
      <c r="B5" s="7">
        <v>1984</v>
      </c>
      <c r="C5" s="7">
        <v>1985</v>
      </c>
      <c r="D5" s="7">
        <v>1986</v>
      </c>
      <c r="E5" s="7">
        <v>1987</v>
      </c>
      <c r="F5" s="7">
        <v>1988</v>
      </c>
      <c r="G5" s="7">
        <v>1989</v>
      </c>
      <c r="H5" s="7">
        <v>1990</v>
      </c>
      <c r="I5" s="7">
        <v>1991</v>
      </c>
      <c r="J5" s="7">
        <v>1992</v>
      </c>
      <c r="K5" s="7">
        <v>1993</v>
      </c>
      <c r="L5" s="7">
        <v>1994</v>
      </c>
      <c r="M5" s="7">
        <v>1995</v>
      </c>
      <c r="N5" s="7">
        <v>1996</v>
      </c>
      <c r="O5" s="7">
        <v>1997</v>
      </c>
      <c r="P5" s="7">
        <v>1998</v>
      </c>
      <c r="Q5" s="7">
        <v>1999</v>
      </c>
      <c r="R5" s="7">
        <v>2000</v>
      </c>
      <c r="S5" s="7">
        <v>2001</v>
      </c>
      <c r="T5" s="7">
        <v>2002</v>
      </c>
      <c r="U5" s="7">
        <v>2003</v>
      </c>
      <c r="V5" s="7">
        <v>2004</v>
      </c>
      <c r="W5" s="7">
        <v>2005</v>
      </c>
      <c r="X5" s="7">
        <v>2006</v>
      </c>
      <c r="Y5" s="7">
        <v>2007</v>
      </c>
      <c r="Z5" s="7">
        <v>2008</v>
      </c>
      <c r="AA5" s="47" t="s">
        <v>34</v>
      </c>
    </row>
    <row r="6" spans="1:27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"/>
    </row>
    <row r="7" spans="1:27" ht="12.75">
      <c r="A7" s="10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 t="s">
        <v>2</v>
      </c>
    </row>
    <row r="8" spans="1:27" ht="12.75">
      <c r="A8" s="11" t="s">
        <v>3</v>
      </c>
      <c r="B8" s="22">
        <v>1182</v>
      </c>
      <c r="C8" s="22">
        <v>1427</v>
      </c>
      <c r="D8" s="22">
        <v>1654</v>
      </c>
      <c r="E8" s="22">
        <v>1802</v>
      </c>
      <c r="F8" s="22">
        <v>1958</v>
      </c>
      <c r="G8" s="22">
        <v>2099.573</v>
      </c>
      <c r="H8" s="22">
        <v>2310.558</v>
      </c>
      <c r="I8" s="22">
        <v>2443.8005000000003</v>
      </c>
      <c r="J8" s="22">
        <v>2531.0065</v>
      </c>
      <c r="K8" s="22">
        <v>2591.4515</v>
      </c>
      <c r="L8" s="22">
        <v>2677.7129999999997</v>
      </c>
      <c r="M8" s="22">
        <v>2761.2129999999997</v>
      </c>
      <c r="N8" s="22">
        <v>2825.1715</v>
      </c>
      <c r="O8" s="22">
        <v>2849.724</v>
      </c>
      <c r="P8" s="32">
        <v>2856.0525</v>
      </c>
      <c r="Q8" s="22">
        <v>2849.6045</v>
      </c>
      <c r="R8" s="22">
        <v>2813.1045</v>
      </c>
      <c r="S8" s="22">
        <v>2773</v>
      </c>
      <c r="T8" s="22">
        <v>2729.2815</v>
      </c>
      <c r="U8" s="22">
        <v>2672.311</v>
      </c>
      <c r="V8" s="22">
        <v>2611.2945</v>
      </c>
      <c r="W8" s="22">
        <v>2576.265</v>
      </c>
      <c r="X8" s="22">
        <v>2524.5</v>
      </c>
      <c r="Y8" s="22">
        <v>2489</v>
      </c>
      <c r="Z8" s="22">
        <v>2558</v>
      </c>
      <c r="AA8" s="11" t="s">
        <v>3</v>
      </c>
    </row>
    <row r="9" spans="1:27" ht="12.75">
      <c r="A9" s="12" t="s">
        <v>4</v>
      </c>
      <c r="B9" s="23">
        <v>683</v>
      </c>
      <c r="C9" s="23">
        <v>802</v>
      </c>
      <c r="D9" s="23">
        <v>885</v>
      </c>
      <c r="E9" s="23">
        <v>941</v>
      </c>
      <c r="F9" s="23">
        <v>954</v>
      </c>
      <c r="G9" s="23">
        <v>954.1529885</v>
      </c>
      <c r="H9" s="23">
        <v>936.318125</v>
      </c>
      <c r="I9" s="23">
        <v>885.2737000000001</v>
      </c>
      <c r="J9" s="23">
        <v>814.4762000000001</v>
      </c>
      <c r="K9" s="23">
        <v>758.2955</v>
      </c>
      <c r="L9" s="23">
        <v>724.048</v>
      </c>
      <c r="M9" s="23">
        <v>694.0619999999999</v>
      </c>
      <c r="N9" s="23">
        <v>665.3485</v>
      </c>
      <c r="O9" s="23">
        <v>635.9069999999999</v>
      </c>
      <c r="P9" s="23">
        <v>598.1005</v>
      </c>
      <c r="Q9" s="23">
        <v>548.0995</v>
      </c>
      <c r="R9" s="23">
        <v>499.5995</v>
      </c>
      <c r="S9" s="23">
        <v>455.5</v>
      </c>
      <c r="T9" s="23">
        <v>408.0085</v>
      </c>
      <c r="U9" s="23">
        <v>358.21799999999996</v>
      </c>
      <c r="V9" s="23">
        <v>307.48699999999997</v>
      </c>
      <c r="W9" s="23">
        <v>263.7775</v>
      </c>
      <c r="X9" s="23">
        <v>226</v>
      </c>
      <c r="Y9" s="23">
        <v>195</v>
      </c>
      <c r="Z9" s="23">
        <v>187</v>
      </c>
      <c r="AA9" s="12" t="s">
        <v>4</v>
      </c>
    </row>
    <row r="10" spans="1:27" ht="12.75">
      <c r="A10" s="12" t="s">
        <v>5</v>
      </c>
      <c r="B10" s="23">
        <v>543</v>
      </c>
      <c r="C10" s="23">
        <v>625</v>
      </c>
      <c r="D10" s="23">
        <v>678</v>
      </c>
      <c r="E10" s="23">
        <v>717</v>
      </c>
      <c r="F10" s="23">
        <v>728</v>
      </c>
      <c r="G10" s="23">
        <v>730.6270935</v>
      </c>
      <c r="H10" s="23">
        <v>720.8626875</v>
      </c>
      <c r="I10" s="23">
        <v>686.712575</v>
      </c>
      <c r="J10" s="23">
        <v>635.4530750000001</v>
      </c>
      <c r="K10" s="23">
        <v>591.9125</v>
      </c>
      <c r="L10" s="23">
        <v>564.559</v>
      </c>
      <c r="M10" s="23">
        <v>540.1145</v>
      </c>
      <c r="N10" s="23">
        <v>515.9845</v>
      </c>
      <c r="O10" s="23">
        <v>492.34950000000003</v>
      </c>
      <c r="P10" s="23">
        <v>463.072</v>
      </c>
      <c r="Q10" s="23">
        <v>424.9975</v>
      </c>
      <c r="R10" s="23">
        <v>389.4975</v>
      </c>
      <c r="S10" s="23">
        <v>357.5</v>
      </c>
      <c r="T10" s="23">
        <v>321.788</v>
      </c>
      <c r="U10" s="23">
        <v>282.891</v>
      </c>
      <c r="V10" s="23">
        <v>243.0125</v>
      </c>
      <c r="W10" s="23">
        <v>208.5695</v>
      </c>
      <c r="X10" s="23">
        <v>170.1616277440586</v>
      </c>
      <c r="Y10" s="23">
        <v>144.28379555770104</v>
      </c>
      <c r="Z10" s="23">
        <v>143.63065742705436</v>
      </c>
      <c r="AA10" s="12" t="s">
        <v>5</v>
      </c>
    </row>
    <row r="11" spans="1:27" ht="12.75">
      <c r="A11" s="12" t="s">
        <v>6</v>
      </c>
      <c r="B11" s="23">
        <v>392</v>
      </c>
      <c r="C11" s="23">
        <v>447</v>
      </c>
      <c r="D11" s="23">
        <v>481</v>
      </c>
      <c r="E11" s="23">
        <v>505</v>
      </c>
      <c r="F11" s="23">
        <v>501</v>
      </c>
      <c r="G11" s="23">
        <v>501.64068799999995</v>
      </c>
      <c r="H11" s="23">
        <v>488.9825</v>
      </c>
      <c r="I11" s="23">
        <v>463.67240000000004</v>
      </c>
      <c r="J11" s="23">
        <v>432.19590000000005</v>
      </c>
      <c r="K11" s="23">
        <v>402.98199999999997</v>
      </c>
      <c r="L11" s="23">
        <v>384.78049999999996</v>
      </c>
      <c r="M11" s="23">
        <v>370.30899999999997</v>
      </c>
      <c r="N11" s="23">
        <v>353.4835</v>
      </c>
      <c r="O11" s="23">
        <v>347.481</v>
      </c>
      <c r="P11" s="23">
        <v>313.452</v>
      </c>
      <c r="Q11" s="23">
        <v>255.2075</v>
      </c>
      <c r="R11" s="23">
        <v>218.7075</v>
      </c>
      <c r="S11" s="23">
        <v>185</v>
      </c>
      <c r="T11" s="23">
        <v>150.61950000000002</v>
      </c>
      <c r="U11" s="23">
        <v>117.53399999999999</v>
      </c>
      <c r="V11" s="23">
        <v>87.4565</v>
      </c>
      <c r="W11" s="23">
        <v>63.777</v>
      </c>
      <c r="X11" s="23">
        <v>37.73662774405859</v>
      </c>
      <c r="Y11" s="23">
        <v>21.003255488117176</v>
      </c>
      <c r="Z11" s="23">
        <v>21.632916733074477</v>
      </c>
      <c r="AA11" s="12" t="s">
        <v>6</v>
      </c>
    </row>
    <row r="12" spans="1:27" ht="12.75">
      <c r="A12" s="12" t="s">
        <v>7</v>
      </c>
      <c r="B12" s="23">
        <v>150</v>
      </c>
      <c r="C12" s="23">
        <v>178</v>
      </c>
      <c r="D12" s="23">
        <v>197</v>
      </c>
      <c r="E12" s="23">
        <v>213</v>
      </c>
      <c r="F12" s="23">
        <v>227</v>
      </c>
      <c r="G12" s="23">
        <v>228.9864055</v>
      </c>
      <c r="H12" s="23">
        <v>231.8801875</v>
      </c>
      <c r="I12" s="23">
        <v>223.04017500000003</v>
      </c>
      <c r="J12" s="23">
        <v>203.25717500000002</v>
      </c>
      <c r="K12" s="23">
        <v>188.9305</v>
      </c>
      <c r="L12" s="23">
        <v>179.7785</v>
      </c>
      <c r="M12" s="23">
        <v>169.8055</v>
      </c>
      <c r="N12" s="23">
        <v>162.501</v>
      </c>
      <c r="O12" s="23">
        <v>144.8685</v>
      </c>
      <c r="P12" s="23">
        <v>149.62</v>
      </c>
      <c r="Q12" s="23">
        <v>169.79</v>
      </c>
      <c r="R12" s="23">
        <v>170.79</v>
      </c>
      <c r="S12" s="23">
        <v>172.5</v>
      </c>
      <c r="T12" s="23">
        <v>171.1685</v>
      </c>
      <c r="U12" s="23">
        <v>165.357</v>
      </c>
      <c r="V12" s="23">
        <v>155.556</v>
      </c>
      <c r="W12" s="23">
        <v>144.7925</v>
      </c>
      <c r="X12" s="23">
        <v>132.425</v>
      </c>
      <c r="Y12" s="23">
        <v>123.28054006958385</v>
      </c>
      <c r="Z12" s="23">
        <v>121.99774069397989</v>
      </c>
      <c r="AA12" s="12" t="s">
        <v>7</v>
      </c>
    </row>
    <row r="13" spans="1:27" ht="12.75">
      <c r="A13" s="12" t="s">
        <v>8</v>
      </c>
      <c r="B13" s="23">
        <v>138</v>
      </c>
      <c r="C13" s="23">
        <v>167</v>
      </c>
      <c r="D13" s="23">
        <v>195</v>
      </c>
      <c r="E13" s="23">
        <v>213</v>
      </c>
      <c r="F13" s="23">
        <v>208</v>
      </c>
      <c r="G13" s="23">
        <v>205.7500505</v>
      </c>
      <c r="H13" s="23">
        <v>198.0429375</v>
      </c>
      <c r="I13" s="23">
        <v>182.589795</v>
      </c>
      <c r="J13" s="23">
        <v>164.700295</v>
      </c>
      <c r="K13" s="23">
        <v>153.4665</v>
      </c>
      <c r="L13" s="23">
        <v>147.97449999999998</v>
      </c>
      <c r="M13" s="23">
        <v>143.6635</v>
      </c>
      <c r="N13" s="23">
        <v>140.4405</v>
      </c>
      <c r="O13" s="23">
        <v>136.265</v>
      </c>
      <c r="P13" s="23">
        <v>129.275</v>
      </c>
      <c r="Q13" s="23">
        <v>118.525</v>
      </c>
      <c r="R13" s="23">
        <v>106.525</v>
      </c>
      <c r="S13" s="23">
        <v>96</v>
      </c>
      <c r="T13" s="23">
        <v>85.393</v>
      </c>
      <c r="U13" s="23">
        <v>74.583</v>
      </c>
      <c r="V13" s="23">
        <v>63.757999999999996</v>
      </c>
      <c r="W13" s="23">
        <v>54.568</v>
      </c>
      <c r="X13" s="23">
        <v>50</v>
      </c>
      <c r="Y13" s="23">
        <v>44.717832186357555</v>
      </c>
      <c r="Z13" s="23">
        <v>42.36934257294563</v>
      </c>
      <c r="AA13" s="12" t="s">
        <v>8</v>
      </c>
    </row>
    <row r="14" spans="1:27" ht="12.75">
      <c r="A14" s="12" t="s">
        <v>6</v>
      </c>
      <c r="B14" s="23">
        <v>88</v>
      </c>
      <c r="C14" s="23">
        <v>99</v>
      </c>
      <c r="D14" s="23">
        <v>110</v>
      </c>
      <c r="E14" s="23">
        <v>115</v>
      </c>
      <c r="F14" s="23">
        <v>105</v>
      </c>
      <c r="G14" s="23">
        <v>103.23688209280765</v>
      </c>
      <c r="H14" s="23">
        <v>98.27298996422894</v>
      </c>
      <c r="I14" s="23">
        <v>90</v>
      </c>
      <c r="J14" s="23">
        <v>80.084</v>
      </c>
      <c r="K14" s="23">
        <v>72.6095</v>
      </c>
      <c r="L14" s="23">
        <v>69.0255</v>
      </c>
      <c r="M14" s="23" t="s">
        <v>9</v>
      </c>
      <c r="N14" s="23" t="s">
        <v>9</v>
      </c>
      <c r="O14" s="23" t="s">
        <v>9</v>
      </c>
      <c r="P14" s="23" t="s">
        <v>9</v>
      </c>
      <c r="Q14" s="23" t="s">
        <v>9</v>
      </c>
      <c r="R14" s="23" t="s">
        <v>9</v>
      </c>
      <c r="S14" s="23" t="s">
        <v>9</v>
      </c>
      <c r="T14" s="23" t="s">
        <v>9</v>
      </c>
      <c r="U14" s="23" t="s">
        <v>9</v>
      </c>
      <c r="V14" s="23" t="s">
        <v>9</v>
      </c>
      <c r="W14" s="23" t="s">
        <v>9</v>
      </c>
      <c r="X14" s="23" t="s">
        <v>9</v>
      </c>
      <c r="Y14" s="23" t="s">
        <v>9</v>
      </c>
      <c r="Z14" s="23" t="s">
        <v>9</v>
      </c>
      <c r="AA14" s="12" t="s">
        <v>6</v>
      </c>
    </row>
    <row r="15" spans="1:27" ht="12.75">
      <c r="A15" s="12" t="s">
        <v>7</v>
      </c>
      <c r="B15" s="23">
        <v>49</v>
      </c>
      <c r="C15" s="23">
        <v>69</v>
      </c>
      <c r="D15" s="23">
        <v>85</v>
      </c>
      <c r="E15" s="23">
        <v>96</v>
      </c>
      <c r="F15" s="23">
        <v>103</v>
      </c>
      <c r="G15" s="23">
        <v>102.5935</v>
      </c>
      <c r="H15" s="23">
        <v>99.718</v>
      </c>
      <c r="I15" s="23">
        <v>92.5</v>
      </c>
      <c r="J15" s="23">
        <v>84.62049999999999</v>
      </c>
      <c r="K15" s="23">
        <v>80.71549999999999</v>
      </c>
      <c r="L15" s="23">
        <v>78.595</v>
      </c>
      <c r="M15" s="23" t="s">
        <v>9</v>
      </c>
      <c r="N15" s="23" t="s">
        <v>9</v>
      </c>
      <c r="O15" s="23" t="s">
        <v>9</v>
      </c>
      <c r="P15" s="23" t="s">
        <v>9</v>
      </c>
      <c r="Q15" s="23" t="s">
        <v>9</v>
      </c>
      <c r="R15" s="23" t="s">
        <v>9</v>
      </c>
      <c r="S15" s="23" t="s">
        <v>9</v>
      </c>
      <c r="T15" s="23" t="s">
        <v>9</v>
      </c>
      <c r="U15" s="23" t="s">
        <v>9</v>
      </c>
      <c r="V15" s="23" t="s">
        <v>9</v>
      </c>
      <c r="W15" s="23" t="s">
        <v>9</v>
      </c>
      <c r="X15" s="23" t="s">
        <v>9</v>
      </c>
      <c r="Y15" s="23" t="s">
        <v>9</v>
      </c>
      <c r="Z15" s="23" t="s">
        <v>9</v>
      </c>
      <c r="AA15" s="12" t="s">
        <v>7</v>
      </c>
    </row>
    <row r="16" spans="1:27" ht="12.75">
      <c r="A16" s="12" t="s">
        <v>10</v>
      </c>
      <c r="B16" s="23">
        <v>8</v>
      </c>
      <c r="C16" s="23">
        <v>9</v>
      </c>
      <c r="D16" s="23">
        <v>13</v>
      </c>
      <c r="E16" s="23">
        <v>14</v>
      </c>
      <c r="F16" s="23">
        <v>16</v>
      </c>
      <c r="G16" s="23">
        <v>17.9168965</v>
      </c>
      <c r="H16" s="23">
        <v>18.5328125</v>
      </c>
      <c r="I16" s="23">
        <v>15.97133</v>
      </c>
      <c r="J16" s="23">
        <v>14.32283</v>
      </c>
      <c r="K16" s="23">
        <v>13.3015</v>
      </c>
      <c r="L16" s="23">
        <v>11.8995</v>
      </c>
      <c r="M16" s="23">
        <v>10.283999999999999</v>
      </c>
      <c r="N16" s="23">
        <v>8.9235</v>
      </c>
      <c r="O16" s="23">
        <v>7.2925</v>
      </c>
      <c r="P16" s="23">
        <v>5.753500000000001</v>
      </c>
      <c r="Q16" s="23">
        <v>4.577</v>
      </c>
      <c r="R16" s="23">
        <v>3.577</v>
      </c>
      <c r="S16" s="23">
        <v>2</v>
      </c>
      <c r="T16" s="23">
        <v>0.8275</v>
      </c>
      <c r="U16" s="23">
        <v>0.744</v>
      </c>
      <c r="V16" s="23">
        <v>0.7164999999999999</v>
      </c>
      <c r="W16" s="23">
        <v>0.8</v>
      </c>
      <c r="X16" s="23">
        <v>1</v>
      </c>
      <c r="Y16" s="23">
        <v>1</v>
      </c>
      <c r="Z16" s="23">
        <v>1</v>
      </c>
      <c r="AA16" s="12" t="s">
        <v>10</v>
      </c>
    </row>
    <row r="17" spans="1:27" ht="12.75">
      <c r="A17" s="12" t="s">
        <v>11</v>
      </c>
      <c r="B17" s="23">
        <v>499</v>
      </c>
      <c r="C17" s="23">
        <v>625</v>
      </c>
      <c r="D17" s="23">
        <v>769</v>
      </c>
      <c r="E17" s="23">
        <v>861</v>
      </c>
      <c r="F17" s="23">
        <v>1004</v>
      </c>
      <c r="G17" s="23">
        <v>1145.4200115</v>
      </c>
      <c r="H17" s="23">
        <v>1374.2398750000002</v>
      </c>
      <c r="I17" s="23">
        <v>1558.5267999999999</v>
      </c>
      <c r="J17" s="23">
        <v>1716.5308</v>
      </c>
      <c r="K17" s="23">
        <v>1833.3395</v>
      </c>
      <c r="L17" s="23">
        <v>1953.848</v>
      </c>
      <c r="M17" s="23">
        <v>2067.3509999999997</v>
      </c>
      <c r="N17" s="23">
        <v>2160.023</v>
      </c>
      <c r="O17" s="23">
        <v>2204.096</v>
      </c>
      <c r="P17" s="23">
        <v>2257.9519999999998</v>
      </c>
      <c r="Q17" s="23">
        <v>2301.5</v>
      </c>
      <c r="R17" s="23">
        <v>2313.5</v>
      </c>
      <c r="S17" s="23">
        <v>2317.5</v>
      </c>
      <c r="T17" s="23">
        <v>2321.273</v>
      </c>
      <c r="U17" s="23">
        <v>2314.0930000000003</v>
      </c>
      <c r="V17" s="23">
        <v>2303.8075</v>
      </c>
      <c r="W17" s="23">
        <v>2312.4874999999997</v>
      </c>
      <c r="X17" s="23">
        <v>2298.5</v>
      </c>
      <c r="Y17" s="23">
        <v>2294</v>
      </c>
      <c r="Z17" s="23">
        <v>2371</v>
      </c>
      <c r="AA17" s="12" t="s">
        <v>11</v>
      </c>
    </row>
    <row r="18" spans="1:27" ht="12.75">
      <c r="A18" s="12" t="s">
        <v>12</v>
      </c>
      <c r="B18" s="23">
        <v>499</v>
      </c>
      <c r="C18" s="23">
        <v>625</v>
      </c>
      <c r="D18" s="23">
        <v>769</v>
      </c>
      <c r="E18" s="23">
        <v>861</v>
      </c>
      <c r="F18" s="23">
        <v>940</v>
      </c>
      <c r="G18" s="23">
        <v>987.6294150000001</v>
      </c>
      <c r="H18" s="23">
        <v>1066.120875</v>
      </c>
      <c r="I18" s="23">
        <v>1126.4253549999999</v>
      </c>
      <c r="J18" s="23">
        <v>1176.2758549999999</v>
      </c>
      <c r="K18" s="23">
        <v>1226.172</v>
      </c>
      <c r="L18" s="23">
        <v>1291.2559999999999</v>
      </c>
      <c r="M18" s="23">
        <v>1354.4459999999997</v>
      </c>
      <c r="N18" s="23">
        <v>1407.119</v>
      </c>
      <c r="O18" s="23">
        <v>2204.096</v>
      </c>
      <c r="P18" s="23">
        <v>2257.9519999999998</v>
      </c>
      <c r="Q18" s="23">
        <v>2301.5</v>
      </c>
      <c r="R18" s="23">
        <v>2313.5</v>
      </c>
      <c r="S18" s="23">
        <v>2317.5</v>
      </c>
      <c r="T18" s="23">
        <v>2321.273</v>
      </c>
      <c r="U18" s="23">
        <v>2314.0930000000003</v>
      </c>
      <c r="V18" s="23">
        <v>2303.8075</v>
      </c>
      <c r="W18" s="23">
        <v>2312.4874999999997</v>
      </c>
      <c r="X18" s="23">
        <v>2298.5</v>
      </c>
      <c r="Y18" s="23">
        <v>2294</v>
      </c>
      <c r="Z18" s="23">
        <v>2371</v>
      </c>
      <c r="AA18" s="12" t="s">
        <v>12</v>
      </c>
    </row>
    <row r="19" spans="1:27" ht="12.75">
      <c r="A19" s="12" t="s">
        <v>13</v>
      </c>
      <c r="B19" s="23">
        <v>396</v>
      </c>
      <c r="C19" s="23">
        <v>498</v>
      </c>
      <c r="D19" s="23">
        <v>617</v>
      </c>
      <c r="E19" s="23">
        <v>692</v>
      </c>
      <c r="F19" s="23">
        <v>752</v>
      </c>
      <c r="G19" s="23">
        <v>789.4313445</v>
      </c>
      <c r="H19" s="23">
        <v>847.8113125</v>
      </c>
      <c r="I19" s="23">
        <v>886.949355</v>
      </c>
      <c r="J19" s="23">
        <v>915.896855</v>
      </c>
      <c r="K19" s="23">
        <v>942.8734999999999</v>
      </c>
      <c r="L19" s="23">
        <v>983.8064999999999</v>
      </c>
      <c r="M19" s="23">
        <v>1028.9904999999999</v>
      </c>
      <c r="N19" s="23">
        <v>1069.1934999999999</v>
      </c>
      <c r="O19" s="23">
        <v>1745.3660000000002</v>
      </c>
      <c r="P19" s="23">
        <v>1834.6665</v>
      </c>
      <c r="Q19" s="23">
        <v>1872.5</v>
      </c>
      <c r="R19" s="23">
        <v>1886</v>
      </c>
      <c r="S19" s="23">
        <v>1897</v>
      </c>
      <c r="T19" s="23">
        <v>1905.3075</v>
      </c>
      <c r="U19" s="23">
        <v>1903.0095000000001</v>
      </c>
      <c r="V19" s="23">
        <v>1890.8195</v>
      </c>
      <c r="W19" s="23">
        <v>1896.6174999999998</v>
      </c>
      <c r="X19" s="23">
        <v>1882.5</v>
      </c>
      <c r="Y19" s="23">
        <v>1886.84</v>
      </c>
      <c r="Z19" s="23">
        <v>1963.74</v>
      </c>
      <c r="AA19" s="12" t="s">
        <v>13</v>
      </c>
    </row>
    <row r="20" spans="1:27" ht="12.75">
      <c r="A20" s="12" t="s">
        <v>14</v>
      </c>
      <c r="B20" s="23">
        <v>46</v>
      </c>
      <c r="C20" s="23">
        <v>59</v>
      </c>
      <c r="D20" s="23">
        <v>73</v>
      </c>
      <c r="E20" s="23">
        <v>83</v>
      </c>
      <c r="F20" s="23">
        <v>92</v>
      </c>
      <c r="G20" s="23">
        <v>95.3189935</v>
      </c>
      <c r="H20" s="23">
        <v>102.87725</v>
      </c>
      <c r="I20" s="23">
        <v>112.500585</v>
      </c>
      <c r="J20" s="23">
        <v>121.72458499999999</v>
      </c>
      <c r="K20" s="23">
        <v>128.6115</v>
      </c>
      <c r="L20" s="23">
        <v>135.02</v>
      </c>
      <c r="M20" s="23">
        <v>140.111</v>
      </c>
      <c r="N20" s="23">
        <v>143.0245</v>
      </c>
      <c r="O20" s="23">
        <v>218.715</v>
      </c>
      <c r="P20" s="23">
        <v>216.9355</v>
      </c>
      <c r="Q20" s="23">
        <v>220</v>
      </c>
      <c r="R20" s="23">
        <v>215</v>
      </c>
      <c r="S20" s="23">
        <v>204.5</v>
      </c>
      <c r="T20" s="23">
        <v>196.809</v>
      </c>
      <c r="U20" s="23">
        <v>189.309</v>
      </c>
      <c r="V20" s="23">
        <v>188</v>
      </c>
      <c r="W20" s="23">
        <v>188</v>
      </c>
      <c r="X20" s="23">
        <v>188</v>
      </c>
      <c r="Y20" s="23">
        <v>177.16</v>
      </c>
      <c r="Z20" s="23">
        <v>170.76</v>
      </c>
      <c r="AA20" s="12" t="s">
        <v>14</v>
      </c>
    </row>
    <row r="21" spans="1:27" ht="12.75">
      <c r="A21" s="12" t="s">
        <v>15</v>
      </c>
      <c r="B21" s="23">
        <v>57</v>
      </c>
      <c r="C21" s="23">
        <v>68</v>
      </c>
      <c r="D21" s="23">
        <v>79</v>
      </c>
      <c r="E21" s="23">
        <v>86</v>
      </c>
      <c r="F21" s="23">
        <v>96</v>
      </c>
      <c r="G21" s="23">
        <v>102.879077</v>
      </c>
      <c r="H21" s="23">
        <v>115.4323125</v>
      </c>
      <c r="I21" s="23">
        <v>126.975415</v>
      </c>
      <c r="J21" s="23">
        <v>138.654415</v>
      </c>
      <c r="K21" s="23">
        <v>154.687</v>
      </c>
      <c r="L21" s="23">
        <v>172.42950000000002</v>
      </c>
      <c r="M21" s="23">
        <v>185.34449999999998</v>
      </c>
      <c r="N21" s="23">
        <v>194.901</v>
      </c>
      <c r="O21" s="23">
        <v>240.015</v>
      </c>
      <c r="P21" s="23">
        <v>206.35</v>
      </c>
      <c r="Q21" s="23">
        <v>209</v>
      </c>
      <c r="R21" s="23">
        <v>212.5</v>
      </c>
      <c r="S21" s="23">
        <v>216</v>
      </c>
      <c r="T21" s="23">
        <v>219.1565</v>
      </c>
      <c r="U21" s="23">
        <v>221.7745</v>
      </c>
      <c r="V21" s="23">
        <v>224.988</v>
      </c>
      <c r="W21" s="23">
        <v>227.87</v>
      </c>
      <c r="X21" s="23">
        <v>228</v>
      </c>
      <c r="Y21" s="23">
        <v>230</v>
      </c>
      <c r="Z21" s="23">
        <v>236.5</v>
      </c>
      <c r="AA21" s="12" t="s">
        <v>15</v>
      </c>
    </row>
    <row r="22" spans="1:27" ht="12.75">
      <c r="A22" s="13" t="s">
        <v>16</v>
      </c>
      <c r="B22" s="24"/>
      <c r="C22" s="24"/>
      <c r="D22" s="24"/>
      <c r="E22" s="24"/>
      <c r="F22" s="24">
        <v>65</v>
      </c>
      <c r="G22" s="24">
        <v>157.7905965</v>
      </c>
      <c r="H22" s="24">
        <v>308.119</v>
      </c>
      <c r="I22" s="24">
        <v>432.101445</v>
      </c>
      <c r="J22" s="24">
        <v>540.254945</v>
      </c>
      <c r="K22" s="24">
        <v>607.1675</v>
      </c>
      <c r="L22" s="24">
        <v>662.592</v>
      </c>
      <c r="M22" s="24">
        <v>712.905</v>
      </c>
      <c r="N22" s="24">
        <v>752.904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13" t="s">
        <v>16</v>
      </c>
    </row>
    <row r="23" spans="1:26" ht="12.75">
      <c r="A23" s="14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75">
      <c r="A24" s="14" t="s">
        <v>18</v>
      </c>
      <c r="B24" s="9"/>
      <c r="C24" s="9"/>
      <c r="D24" s="9"/>
      <c r="E24" s="9"/>
      <c r="F24" s="1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>
      <c r="A25" s="5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customHeight="1">
      <c r="A26" s="10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7" ht="12.75">
      <c r="A27" s="11" t="s">
        <v>21</v>
      </c>
      <c r="B27" s="22">
        <f>B28+B33</f>
        <v>2868</v>
      </c>
      <c r="C27" s="22">
        <f>C28+C33</f>
        <v>2724</v>
      </c>
      <c r="D27" s="22">
        <f>D28+D33</f>
        <v>2578</v>
      </c>
      <c r="E27" s="22">
        <f>E28+E33</f>
        <v>2538</v>
      </c>
      <c r="F27" s="22">
        <f>F28+F33</f>
        <v>2366</v>
      </c>
      <c r="G27" s="22">
        <v>2281.2855</v>
      </c>
      <c r="H27" s="22">
        <v>2198.0964999999997</v>
      </c>
      <c r="I27" s="22">
        <v>2195.907</v>
      </c>
      <c r="J27" s="22">
        <v>2377.159</v>
      </c>
      <c r="K27" s="22">
        <v>2735.8914999999997</v>
      </c>
      <c r="L27" s="22">
        <v>3010.2749999999996</v>
      </c>
      <c r="M27" s="22">
        <v>3181.2375</v>
      </c>
      <c r="N27" s="22">
        <v>3272.6144999999997</v>
      </c>
      <c r="O27" s="22">
        <v>3309.3045</v>
      </c>
      <c r="P27" s="22">
        <v>3380.44</v>
      </c>
      <c r="Q27" s="22">
        <v>3439.2115000000003</v>
      </c>
      <c r="R27" s="22">
        <v>3462.2115000000003</v>
      </c>
      <c r="S27" s="22">
        <v>3464.5</v>
      </c>
      <c r="T27" s="22">
        <v>3453.736</v>
      </c>
      <c r="U27" s="22">
        <v>3453.059</v>
      </c>
      <c r="V27" s="22">
        <v>3457.3820000000005</v>
      </c>
      <c r="W27" s="22">
        <v>3488.059</v>
      </c>
      <c r="X27" s="22">
        <v>3475</v>
      </c>
      <c r="Y27" s="22">
        <v>3461</v>
      </c>
      <c r="Z27" s="22">
        <v>3587</v>
      </c>
      <c r="AA27" s="11" t="s">
        <v>21</v>
      </c>
    </row>
    <row r="28" spans="1:27" ht="12.75">
      <c r="A28" s="16" t="s">
        <v>22</v>
      </c>
      <c r="B28" s="33">
        <v>1755</v>
      </c>
      <c r="C28" s="25">
        <v>1640</v>
      </c>
      <c r="D28" s="25">
        <v>1517</v>
      </c>
      <c r="E28" s="25">
        <v>1474</v>
      </c>
      <c r="F28" s="25">
        <v>1340</v>
      </c>
      <c r="G28" s="25">
        <v>1264.234</v>
      </c>
      <c r="H28" s="33">
        <v>1171.7415</v>
      </c>
      <c r="I28" s="33">
        <v>1137.0995</v>
      </c>
      <c r="J28" s="33">
        <v>1111.5825</v>
      </c>
      <c r="K28" s="33">
        <v>1113.6460000000002</v>
      </c>
      <c r="L28" s="33">
        <v>1139.0025</v>
      </c>
      <c r="M28" s="33">
        <v>1169.9735</v>
      </c>
      <c r="N28" s="33">
        <v>1168.3595</v>
      </c>
      <c r="O28" s="33">
        <v>1160.587</v>
      </c>
      <c r="P28" s="33">
        <v>1185.3125</v>
      </c>
      <c r="Q28" s="33">
        <v>1208.2525</v>
      </c>
      <c r="R28" s="33">
        <v>1231.7525</v>
      </c>
      <c r="S28" s="33">
        <v>1247.5</v>
      </c>
      <c r="T28" s="33">
        <v>1243.333</v>
      </c>
      <c r="U28" s="33">
        <v>1232.1979999999999</v>
      </c>
      <c r="V28" s="33">
        <v>1229.7060000000001</v>
      </c>
      <c r="W28" s="33">
        <v>1244.841</v>
      </c>
      <c r="X28" s="33">
        <v>1249.5</v>
      </c>
      <c r="Y28" s="33">
        <v>1253.5</v>
      </c>
      <c r="Z28" s="33">
        <v>1306.5</v>
      </c>
      <c r="AA28" s="16" t="s">
        <v>22</v>
      </c>
    </row>
    <row r="29" spans="1:27" ht="12.75">
      <c r="A29" s="12" t="s">
        <v>4</v>
      </c>
      <c r="B29" s="23">
        <v>366</v>
      </c>
      <c r="C29" s="26">
        <v>310</v>
      </c>
      <c r="D29" s="26">
        <v>271</v>
      </c>
      <c r="E29" s="26">
        <v>242</v>
      </c>
      <c r="F29" s="26">
        <v>219</v>
      </c>
      <c r="G29" s="26">
        <v>214.89350000000002</v>
      </c>
      <c r="H29" s="23">
        <v>211.2535</v>
      </c>
      <c r="I29" s="23">
        <v>213.36450000000002</v>
      </c>
      <c r="J29" s="23">
        <v>215.0425</v>
      </c>
      <c r="K29" s="23">
        <v>219.833</v>
      </c>
      <c r="L29" s="23">
        <v>232.2675</v>
      </c>
      <c r="M29" s="23">
        <v>247.0145</v>
      </c>
      <c r="N29" s="23">
        <v>256.07</v>
      </c>
      <c r="O29" s="23">
        <v>268.0675</v>
      </c>
      <c r="P29" s="23">
        <v>288.812</v>
      </c>
      <c r="Q29" s="23">
        <v>307.37149999999997</v>
      </c>
      <c r="R29" s="23">
        <v>325.87149999999997</v>
      </c>
      <c r="S29" s="23">
        <v>341.5</v>
      </c>
      <c r="T29" s="23">
        <v>345.901</v>
      </c>
      <c r="U29" s="23">
        <v>343.8225</v>
      </c>
      <c r="V29" s="23">
        <v>336.1325</v>
      </c>
      <c r="W29" s="23">
        <v>326.711</v>
      </c>
      <c r="X29" s="23">
        <v>317</v>
      </c>
      <c r="Y29" s="23">
        <v>313.5</v>
      </c>
      <c r="Z29" s="23">
        <v>334</v>
      </c>
      <c r="AA29" s="12" t="s">
        <v>4</v>
      </c>
    </row>
    <row r="30" spans="1:27" ht="12.75">
      <c r="A30" s="12" t="s">
        <v>11</v>
      </c>
      <c r="B30" s="23">
        <v>1389</v>
      </c>
      <c r="C30" s="26">
        <v>1330</v>
      </c>
      <c r="D30" s="26">
        <v>1246</v>
      </c>
      <c r="E30" s="26">
        <v>1232</v>
      </c>
      <c r="F30" s="26">
        <v>1121</v>
      </c>
      <c r="G30" s="26">
        <v>1049.3405</v>
      </c>
      <c r="H30" s="23">
        <v>960.488</v>
      </c>
      <c r="I30" s="23">
        <v>923.735</v>
      </c>
      <c r="J30" s="23">
        <v>896.54</v>
      </c>
      <c r="K30" s="23">
        <v>893.813</v>
      </c>
      <c r="L30" s="23">
        <v>906.735</v>
      </c>
      <c r="M30" s="23">
        <v>922.959</v>
      </c>
      <c r="N30" s="23">
        <v>912.2895</v>
      </c>
      <c r="O30" s="23">
        <v>892.5195</v>
      </c>
      <c r="P30" s="23">
        <v>896.5005</v>
      </c>
      <c r="Q30" s="23">
        <v>900.8810000000001</v>
      </c>
      <c r="R30" s="23">
        <v>905.8810000000001</v>
      </c>
      <c r="S30" s="23">
        <v>906</v>
      </c>
      <c r="T30" s="23">
        <v>897.432</v>
      </c>
      <c r="U30" s="23">
        <v>888.3755</v>
      </c>
      <c r="V30" s="23">
        <v>893.5735</v>
      </c>
      <c r="W30" s="23">
        <v>918.13</v>
      </c>
      <c r="X30" s="23">
        <v>932.5</v>
      </c>
      <c r="Y30" s="23">
        <v>940</v>
      </c>
      <c r="Z30" s="23">
        <v>972.5</v>
      </c>
      <c r="AA30" s="12" t="s">
        <v>11</v>
      </c>
    </row>
    <row r="31" spans="1:27" ht="12.75">
      <c r="A31" s="12" t="s">
        <v>13</v>
      </c>
      <c r="B31" s="23">
        <v>578</v>
      </c>
      <c r="C31" s="26">
        <v>540</v>
      </c>
      <c r="D31" s="26">
        <v>484</v>
      </c>
      <c r="E31" s="26">
        <v>441</v>
      </c>
      <c r="F31" s="26">
        <v>364</v>
      </c>
      <c r="G31" s="26">
        <v>303.04216192319717</v>
      </c>
      <c r="H31" s="23">
        <v>214.64220369671023</v>
      </c>
      <c r="I31" s="23">
        <v>150.3956588999319</v>
      </c>
      <c r="J31" s="23">
        <v>107.12559997983881</v>
      </c>
      <c r="K31" s="23">
        <v>90.24227970778895</v>
      </c>
      <c r="L31" s="23">
        <v>79.3793831107893</v>
      </c>
      <c r="M31" s="23">
        <v>74.64457026567692</v>
      </c>
      <c r="N31" s="23">
        <v>66.52732233274133</v>
      </c>
      <c r="O31" s="23">
        <v>60.04229658229339</v>
      </c>
      <c r="P31" s="23">
        <v>58.25888728754366</v>
      </c>
      <c r="Q31" s="23">
        <v>59.17316011059371</v>
      </c>
      <c r="R31" s="23">
        <v>49.17316011059371</v>
      </c>
      <c r="S31" s="23">
        <v>37.5</v>
      </c>
      <c r="T31" s="23">
        <v>35</v>
      </c>
      <c r="U31" s="23">
        <v>29.8555</v>
      </c>
      <c r="V31" s="23">
        <v>25.3555</v>
      </c>
      <c r="W31" s="23">
        <v>24</v>
      </c>
      <c r="X31" s="23">
        <v>23.1625</v>
      </c>
      <c r="Y31" s="23">
        <v>23.5</v>
      </c>
      <c r="Z31" s="23">
        <v>24.3125</v>
      </c>
      <c r="AA31" s="12" t="s">
        <v>13</v>
      </c>
    </row>
    <row r="32" spans="1:27" ht="12.75">
      <c r="A32" s="13" t="s">
        <v>23</v>
      </c>
      <c r="B32" s="23">
        <v>811</v>
      </c>
      <c r="C32" s="26">
        <v>790</v>
      </c>
      <c r="D32" s="26">
        <v>761</v>
      </c>
      <c r="E32" s="26">
        <v>791</v>
      </c>
      <c r="F32" s="26">
        <v>756</v>
      </c>
      <c r="G32" s="26">
        <v>745.7983380768028</v>
      </c>
      <c r="H32" s="23">
        <v>742.8457963032898</v>
      </c>
      <c r="I32" s="23">
        <v>769.8393411000682</v>
      </c>
      <c r="J32" s="23">
        <v>788.4144000201612</v>
      </c>
      <c r="K32" s="23">
        <v>803.070720292211</v>
      </c>
      <c r="L32" s="23">
        <v>827.3556168892108</v>
      </c>
      <c r="M32" s="23">
        <v>848.3144297343231</v>
      </c>
      <c r="N32" s="23">
        <v>845.7621776672586</v>
      </c>
      <c r="O32" s="23">
        <v>832.4772034177066</v>
      </c>
      <c r="P32" s="23">
        <v>838.2416127124563</v>
      </c>
      <c r="Q32" s="23">
        <v>841.7078398894064</v>
      </c>
      <c r="R32" s="23">
        <v>842.7078398894064</v>
      </c>
      <c r="S32" s="23">
        <v>854.5</v>
      </c>
      <c r="T32" s="23">
        <v>862.5</v>
      </c>
      <c r="U32" s="23">
        <v>858.588</v>
      </c>
      <c r="V32" s="23">
        <v>868.218</v>
      </c>
      <c r="W32" s="23">
        <v>894.13</v>
      </c>
      <c r="X32" s="23">
        <v>909.3375</v>
      </c>
      <c r="Y32" s="23">
        <v>916.5</v>
      </c>
      <c r="Z32" s="23">
        <v>948.1875</v>
      </c>
      <c r="AA32" s="13" t="s">
        <v>23</v>
      </c>
    </row>
    <row r="33" spans="1:27" ht="12.75">
      <c r="A33" s="16" t="s">
        <v>24</v>
      </c>
      <c r="B33" s="23">
        <v>1113</v>
      </c>
      <c r="C33" s="26">
        <v>1084</v>
      </c>
      <c r="D33" s="26">
        <v>1061</v>
      </c>
      <c r="E33" s="26">
        <v>1064</v>
      </c>
      <c r="F33" s="26">
        <v>1026</v>
      </c>
      <c r="G33" s="26">
        <v>1017.0515</v>
      </c>
      <c r="H33" s="23">
        <v>1026.355</v>
      </c>
      <c r="I33" s="23">
        <v>1058.8075</v>
      </c>
      <c r="J33" s="23">
        <v>1265.5765000000001</v>
      </c>
      <c r="K33" s="23">
        <v>1622.2455</v>
      </c>
      <c r="L33" s="23">
        <v>1871.2725</v>
      </c>
      <c r="M33" s="23">
        <v>2011.264</v>
      </c>
      <c r="N33" s="23">
        <v>2104.255</v>
      </c>
      <c r="O33" s="23">
        <v>2148.7174999999997</v>
      </c>
      <c r="P33" s="23">
        <v>2195.1275</v>
      </c>
      <c r="Q33" s="23">
        <v>2230.959</v>
      </c>
      <c r="R33" s="23">
        <v>2230.459</v>
      </c>
      <c r="S33" s="23">
        <v>2217</v>
      </c>
      <c r="T33" s="23">
        <v>2210.4030000000002</v>
      </c>
      <c r="U33" s="23">
        <v>2220.861</v>
      </c>
      <c r="V33" s="23">
        <v>2227.6760000000004</v>
      </c>
      <c r="W33" s="23">
        <v>2243.218</v>
      </c>
      <c r="X33" s="23">
        <v>2225.5</v>
      </c>
      <c r="Y33" s="23">
        <v>2207.5</v>
      </c>
      <c r="Z33" s="23">
        <v>2280.5</v>
      </c>
      <c r="AA33" s="16" t="s">
        <v>24</v>
      </c>
    </row>
    <row r="34" spans="1:27" ht="12.75">
      <c r="A34" s="12" t="s">
        <v>4</v>
      </c>
      <c r="B34" s="23">
        <v>22</v>
      </c>
      <c r="C34" s="26">
        <v>22</v>
      </c>
      <c r="D34" s="26">
        <v>21</v>
      </c>
      <c r="E34" s="26">
        <v>21</v>
      </c>
      <c r="F34" s="26">
        <v>21</v>
      </c>
      <c r="G34" s="26">
        <v>21.69</v>
      </c>
      <c r="H34" s="23">
        <v>23.271</v>
      </c>
      <c r="I34" s="23">
        <v>25.432000000000002</v>
      </c>
      <c r="J34" s="23">
        <v>29.1665</v>
      </c>
      <c r="K34" s="23">
        <v>38.8885</v>
      </c>
      <c r="L34" s="23">
        <v>49.6135</v>
      </c>
      <c r="M34" s="23">
        <v>55.864000000000004</v>
      </c>
      <c r="N34" s="23">
        <v>60.554500000000004</v>
      </c>
      <c r="O34" s="23">
        <v>63.7315</v>
      </c>
      <c r="P34" s="23">
        <v>66.424</v>
      </c>
      <c r="Q34" s="23">
        <v>68.679</v>
      </c>
      <c r="R34" s="23">
        <v>70.679</v>
      </c>
      <c r="S34" s="23">
        <v>73</v>
      </c>
      <c r="T34" s="23">
        <v>74.27850000000001</v>
      </c>
      <c r="U34" s="23">
        <v>74.12899999999999</v>
      </c>
      <c r="V34" s="23">
        <v>71.0815</v>
      </c>
      <c r="W34" s="23">
        <v>67.231</v>
      </c>
      <c r="X34" s="23">
        <v>64</v>
      </c>
      <c r="Y34" s="23">
        <v>63.5</v>
      </c>
      <c r="Z34" s="23">
        <v>69.5</v>
      </c>
      <c r="AA34" s="12" t="s">
        <v>4</v>
      </c>
    </row>
    <row r="35" spans="1:27" ht="12.75">
      <c r="A35" s="13" t="s">
        <v>11</v>
      </c>
      <c r="B35" s="24">
        <v>1090</v>
      </c>
      <c r="C35" s="27">
        <v>1062</v>
      </c>
      <c r="D35" s="27">
        <v>1040</v>
      </c>
      <c r="E35" s="27">
        <v>1042</v>
      </c>
      <c r="F35" s="27">
        <v>1005</v>
      </c>
      <c r="G35" s="27">
        <v>995.3615</v>
      </c>
      <c r="H35" s="24">
        <v>1003.0840000000001</v>
      </c>
      <c r="I35" s="24">
        <v>1033.3755</v>
      </c>
      <c r="J35" s="24">
        <v>1236.41</v>
      </c>
      <c r="K35" s="24">
        <v>1583.357</v>
      </c>
      <c r="L35" s="24">
        <v>1821.659</v>
      </c>
      <c r="M35" s="24">
        <v>1955.4</v>
      </c>
      <c r="N35" s="24">
        <v>2043.7005</v>
      </c>
      <c r="O35" s="24">
        <v>2084.986</v>
      </c>
      <c r="P35" s="24">
        <v>2128.7035</v>
      </c>
      <c r="Q35" s="24">
        <v>2162.28</v>
      </c>
      <c r="R35" s="24">
        <v>2159.78</v>
      </c>
      <c r="S35" s="24">
        <v>2144</v>
      </c>
      <c r="T35" s="24">
        <v>2136.1245</v>
      </c>
      <c r="U35" s="24">
        <v>2146.732</v>
      </c>
      <c r="V35" s="24">
        <v>2156.5945</v>
      </c>
      <c r="W35" s="24">
        <v>2175.987</v>
      </c>
      <c r="X35" s="24">
        <v>2161.5</v>
      </c>
      <c r="Y35" s="24">
        <v>2144</v>
      </c>
      <c r="Z35" s="24">
        <v>2211</v>
      </c>
      <c r="AA35" s="13" t="s">
        <v>11</v>
      </c>
    </row>
    <row r="36" spans="1:27" ht="12.75">
      <c r="A36" s="1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7"/>
    </row>
    <row r="37" spans="1:27" ht="12.75">
      <c r="A37" s="11" t="s">
        <v>25</v>
      </c>
      <c r="B37" s="22">
        <f>B8+B27</f>
        <v>4050</v>
      </c>
      <c r="C37" s="22">
        <f>C8+C27</f>
        <v>4151</v>
      </c>
      <c r="D37" s="22">
        <f>D8+D27</f>
        <v>4232</v>
      </c>
      <c r="E37" s="22">
        <f>E8+E27</f>
        <v>4340</v>
      </c>
      <c r="F37" s="22">
        <f>F8+F27</f>
        <v>4324</v>
      </c>
      <c r="G37" s="22">
        <v>4380.8585</v>
      </c>
      <c r="H37" s="22">
        <v>4508.6545</v>
      </c>
      <c r="I37" s="22">
        <v>4639.7075</v>
      </c>
      <c r="J37" s="22">
        <v>4908.1655</v>
      </c>
      <c r="K37" s="22">
        <v>5327.343</v>
      </c>
      <c r="L37" s="22">
        <v>5687.987999999999</v>
      </c>
      <c r="M37" s="22">
        <v>5942.4505</v>
      </c>
      <c r="N37" s="22">
        <v>6097.786</v>
      </c>
      <c r="O37" s="22">
        <v>6159.0285</v>
      </c>
      <c r="P37" s="22">
        <v>6236.4925</v>
      </c>
      <c r="Q37" s="22">
        <v>6288.816000000001</v>
      </c>
      <c r="R37" s="22">
        <v>6275.316000000001</v>
      </c>
      <c r="S37" s="22">
        <v>6237.5</v>
      </c>
      <c r="T37" s="22">
        <v>6183.0175</v>
      </c>
      <c r="U37" s="22">
        <v>6125.37</v>
      </c>
      <c r="V37" s="22">
        <v>6068.6765000000005</v>
      </c>
      <c r="W37" s="22">
        <v>6064.3240000000005</v>
      </c>
      <c r="X37" s="22">
        <v>5999.5</v>
      </c>
      <c r="Y37" s="22">
        <v>5950</v>
      </c>
      <c r="Z37" s="22">
        <v>6145</v>
      </c>
      <c r="AA37" s="11" t="s">
        <v>25</v>
      </c>
    </row>
    <row r="38" spans="1:27" ht="12.75">
      <c r="A38" s="18" t="s">
        <v>26</v>
      </c>
      <c r="B38" s="129">
        <f aca="true" t="shared" si="0" ref="B38:Z38">B17+B30+B35</f>
        <v>2978</v>
      </c>
      <c r="C38" s="129">
        <f t="shared" si="0"/>
        <v>3017</v>
      </c>
      <c r="D38" s="129">
        <f t="shared" si="0"/>
        <v>3055</v>
      </c>
      <c r="E38" s="129">
        <f t="shared" si="0"/>
        <v>3135</v>
      </c>
      <c r="F38" s="129">
        <f t="shared" si="0"/>
        <v>3130</v>
      </c>
      <c r="G38" s="129">
        <f t="shared" si="0"/>
        <v>3190.1220115</v>
      </c>
      <c r="H38" s="129">
        <f t="shared" si="0"/>
        <v>3337.8118750000003</v>
      </c>
      <c r="I38" s="129">
        <f t="shared" si="0"/>
        <v>3515.6373</v>
      </c>
      <c r="J38" s="129">
        <f t="shared" si="0"/>
        <v>3849.4808000000003</v>
      </c>
      <c r="K38" s="129">
        <f t="shared" si="0"/>
        <v>4310.5095</v>
      </c>
      <c r="L38" s="129">
        <f t="shared" si="0"/>
        <v>4682.242</v>
      </c>
      <c r="M38" s="129">
        <f t="shared" si="0"/>
        <v>4945.709999999999</v>
      </c>
      <c r="N38" s="129">
        <f t="shared" si="0"/>
        <v>5116.013</v>
      </c>
      <c r="O38" s="129">
        <f t="shared" si="0"/>
        <v>5181.6015</v>
      </c>
      <c r="P38" s="129">
        <f t="shared" si="0"/>
        <v>5283.156</v>
      </c>
      <c r="Q38" s="129">
        <f t="shared" si="0"/>
        <v>5364.661</v>
      </c>
      <c r="R38" s="129">
        <f t="shared" si="0"/>
        <v>5379.161</v>
      </c>
      <c r="S38" s="129">
        <f t="shared" si="0"/>
        <v>5367.5</v>
      </c>
      <c r="T38" s="129">
        <f t="shared" si="0"/>
        <v>5354.8295</v>
      </c>
      <c r="U38" s="129">
        <f t="shared" si="0"/>
        <v>5349.200500000001</v>
      </c>
      <c r="V38" s="129">
        <f t="shared" si="0"/>
        <v>5353.9755000000005</v>
      </c>
      <c r="W38" s="129">
        <f t="shared" si="0"/>
        <v>5406.6044999999995</v>
      </c>
      <c r="X38" s="129">
        <f t="shared" si="0"/>
        <v>5392.5</v>
      </c>
      <c r="Y38" s="129">
        <f t="shared" si="0"/>
        <v>5378</v>
      </c>
      <c r="Z38" s="129">
        <f>Z17+Z30+Z35</f>
        <v>5554.5</v>
      </c>
      <c r="AA38" s="130" t="s">
        <v>92</v>
      </c>
    </row>
    <row r="39" spans="1:27" ht="12.75">
      <c r="A39" s="18"/>
      <c r="B39" s="129">
        <f aca="true" t="shared" si="1" ref="B39:Z39">B9+B29+B34</f>
        <v>1071</v>
      </c>
      <c r="C39" s="129">
        <f t="shared" si="1"/>
        <v>1134</v>
      </c>
      <c r="D39" s="129">
        <f t="shared" si="1"/>
        <v>1177</v>
      </c>
      <c r="E39" s="129">
        <f t="shared" si="1"/>
        <v>1204</v>
      </c>
      <c r="F39" s="129">
        <f t="shared" si="1"/>
        <v>1194</v>
      </c>
      <c r="G39" s="129">
        <f t="shared" si="1"/>
        <v>1190.7364885000002</v>
      </c>
      <c r="H39" s="129">
        <f t="shared" si="1"/>
        <v>1170.842625</v>
      </c>
      <c r="I39" s="129">
        <f t="shared" si="1"/>
        <v>1124.0702</v>
      </c>
      <c r="J39" s="129">
        <f t="shared" si="1"/>
        <v>1058.6852000000001</v>
      </c>
      <c r="K39" s="129">
        <f t="shared" si="1"/>
        <v>1017.0169999999999</v>
      </c>
      <c r="L39" s="129">
        <f t="shared" si="1"/>
        <v>1005.9290000000001</v>
      </c>
      <c r="M39" s="129">
        <f t="shared" si="1"/>
        <v>996.9404999999999</v>
      </c>
      <c r="N39" s="129">
        <f t="shared" si="1"/>
        <v>981.973</v>
      </c>
      <c r="O39" s="129">
        <f t="shared" si="1"/>
        <v>967.7059999999999</v>
      </c>
      <c r="P39" s="129">
        <f t="shared" si="1"/>
        <v>953.3365</v>
      </c>
      <c r="Q39" s="129">
        <f t="shared" si="1"/>
        <v>924.15</v>
      </c>
      <c r="R39" s="129">
        <f t="shared" si="1"/>
        <v>896.15</v>
      </c>
      <c r="S39" s="129">
        <f t="shared" si="1"/>
        <v>870</v>
      </c>
      <c r="T39" s="129">
        <f t="shared" si="1"/>
        <v>828.188</v>
      </c>
      <c r="U39" s="129">
        <f t="shared" si="1"/>
        <v>776.1695</v>
      </c>
      <c r="V39" s="129">
        <f t="shared" si="1"/>
        <v>714.701</v>
      </c>
      <c r="W39" s="129">
        <f t="shared" si="1"/>
        <v>657.7194999999999</v>
      </c>
      <c r="X39" s="129">
        <f t="shared" si="1"/>
        <v>607</v>
      </c>
      <c r="Y39" s="129">
        <f t="shared" si="1"/>
        <v>572</v>
      </c>
      <c r="Z39" s="129">
        <f>Z9+Z29+Z34</f>
        <v>590.5</v>
      </c>
      <c r="AA39" s="130" t="s">
        <v>91</v>
      </c>
    </row>
    <row r="40" spans="23:26" ht="27.75" customHeight="1">
      <c r="W40" s="133"/>
      <c r="X40" s="133"/>
      <c r="Y40" s="133"/>
      <c r="Z40" s="133"/>
    </row>
    <row r="41" spans="1:26" ht="12.75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33"/>
      <c r="X41" s="133"/>
      <c r="Y41" s="133"/>
      <c r="Z41" s="133"/>
    </row>
    <row r="42" spans="1:26" ht="13.5">
      <c r="A42" s="19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33"/>
      <c r="X42" s="133"/>
      <c r="Y42" s="133"/>
      <c r="Z42" s="133"/>
    </row>
    <row r="43" spans="1:27" ht="12.75">
      <c r="A43" s="6" t="s">
        <v>33</v>
      </c>
      <c r="B43" s="7">
        <f aca="true" t="shared" si="2" ref="B43:P43">B5</f>
        <v>1984</v>
      </c>
      <c r="C43" s="7">
        <f t="shared" si="2"/>
        <v>1985</v>
      </c>
      <c r="D43" s="7">
        <f t="shared" si="2"/>
        <v>1986</v>
      </c>
      <c r="E43" s="7">
        <f t="shared" si="2"/>
        <v>1987</v>
      </c>
      <c r="F43" s="7">
        <f t="shared" si="2"/>
        <v>1988</v>
      </c>
      <c r="G43" s="7">
        <f t="shared" si="2"/>
        <v>1989</v>
      </c>
      <c r="H43" s="7">
        <f t="shared" si="2"/>
        <v>1990</v>
      </c>
      <c r="I43" s="7">
        <f t="shared" si="2"/>
        <v>1991</v>
      </c>
      <c r="J43" s="7">
        <f t="shared" si="2"/>
        <v>1992</v>
      </c>
      <c r="K43" s="7">
        <f t="shared" si="2"/>
        <v>1993</v>
      </c>
      <c r="L43" s="7">
        <f t="shared" si="2"/>
        <v>1994</v>
      </c>
      <c r="M43" s="7">
        <f t="shared" si="2"/>
        <v>1995</v>
      </c>
      <c r="N43" s="7">
        <f t="shared" si="2"/>
        <v>1996</v>
      </c>
      <c r="O43" s="7">
        <f t="shared" si="2"/>
        <v>1997</v>
      </c>
      <c r="P43" s="7">
        <f t="shared" si="2"/>
        <v>1998</v>
      </c>
      <c r="Q43" s="7">
        <f aca="true" t="shared" si="3" ref="Q43:Z43">Q5</f>
        <v>1999</v>
      </c>
      <c r="R43" s="7">
        <f t="shared" si="3"/>
        <v>2000</v>
      </c>
      <c r="S43" s="7">
        <f t="shared" si="3"/>
        <v>2001</v>
      </c>
      <c r="T43" s="7">
        <f t="shared" si="3"/>
        <v>2002</v>
      </c>
      <c r="U43" s="7">
        <f t="shared" si="3"/>
        <v>2003</v>
      </c>
      <c r="V43" s="7">
        <f>V5</f>
        <v>2004</v>
      </c>
      <c r="W43" s="7">
        <f>W5</f>
        <v>2005</v>
      </c>
      <c r="X43" s="7">
        <f>X5</f>
        <v>2006</v>
      </c>
      <c r="Y43" s="7">
        <f>Y5</f>
        <v>2007</v>
      </c>
      <c r="Z43" s="7">
        <f t="shared" si="3"/>
        <v>2008</v>
      </c>
      <c r="AA43" s="6" t="s">
        <v>33</v>
      </c>
    </row>
    <row r="44" spans="1:27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8"/>
    </row>
    <row r="45" spans="1:27" ht="12.75">
      <c r="A45" s="10" t="s">
        <v>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0" t="s">
        <v>2</v>
      </c>
    </row>
    <row r="46" spans="1:27" ht="12.75">
      <c r="A46" s="11" t="s">
        <v>3</v>
      </c>
      <c r="B46" s="35">
        <v>1590.2</v>
      </c>
      <c r="C46" s="35">
        <v>2061.4</v>
      </c>
      <c r="D46" s="35">
        <v>2557.9</v>
      </c>
      <c r="E46" s="35">
        <v>3009.5</v>
      </c>
      <c r="F46" s="35">
        <v>3410.1</v>
      </c>
      <c r="G46" s="35">
        <v>3846</v>
      </c>
      <c r="H46" s="35">
        <v>4222.1</v>
      </c>
      <c r="I46" s="35">
        <v>4528.7</v>
      </c>
      <c r="J46" s="35">
        <v>4772</v>
      </c>
      <c r="K46" s="35">
        <v>4978.5</v>
      </c>
      <c r="L46" s="35">
        <v>5224</v>
      </c>
      <c r="M46" s="35">
        <v>5472.2</v>
      </c>
      <c r="N46" s="35">
        <v>5580.4</v>
      </c>
      <c r="O46" s="35">
        <v>5813.8</v>
      </c>
      <c r="P46" s="35">
        <v>5890.2</v>
      </c>
      <c r="Q46" s="35">
        <v>6014.6</v>
      </c>
      <c r="R46" s="35">
        <v>5968.8</v>
      </c>
      <c r="S46" s="35">
        <v>5955.6</v>
      </c>
      <c r="T46" s="35">
        <v>6165.8</v>
      </c>
      <c r="U46" s="35">
        <v>6074.4</v>
      </c>
      <c r="V46" s="35">
        <v>6263.3</v>
      </c>
      <c r="W46" s="35">
        <v>6168.3</v>
      </c>
      <c r="X46" s="35">
        <v>6232.2</v>
      </c>
      <c r="Y46" s="35">
        <v>6200.5</v>
      </c>
      <c r="Z46" s="35">
        <v>6571.9</v>
      </c>
      <c r="AA46" s="11" t="s">
        <v>3</v>
      </c>
    </row>
    <row r="47" spans="1:27" ht="12.75">
      <c r="A47" s="12" t="s">
        <v>4</v>
      </c>
      <c r="B47" s="38">
        <v>900.7</v>
      </c>
      <c r="C47" s="37">
        <v>1147.5</v>
      </c>
      <c r="D47" s="37">
        <v>1408.5</v>
      </c>
      <c r="E47" s="37">
        <v>1629.5</v>
      </c>
      <c r="F47" s="37">
        <v>1837.6</v>
      </c>
      <c r="G47" s="37">
        <v>1886.9</v>
      </c>
      <c r="H47" s="38">
        <v>1861.6</v>
      </c>
      <c r="I47" s="38">
        <v>1826.5</v>
      </c>
      <c r="J47" s="38">
        <v>1699.5</v>
      </c>
      <c r="K47" s="38">
        <v>1613.5</v>
      </c>
      <c r="L47" s="38">
        <v>1567</v>
      </c>
      <c r="M47" s="38">
        <v>1512.1</v>
      </c>
      <c r="N47" s="38">
        <v>1399.6</v>
      </c>
      <c r="O47" s="38">
        <v>1369.7</v>
      </c>
      <c r="P47" s="38">
        <v>1224.7</v>
      </c>
      <c r="Q47" s="38">
        <v>1090.5</v>
      </c>
      <c r="R47" s="38">
        <v>969.4</v>
      </c>
      <c r="S47" s="38">
        <v>891</v>
      </c>
      <c r="T47" s="38">
        <v>774</v>
      </c>
      <c r="U47" s="38">
        <v>668</v>
      </c>
      <c r="V47" s="38">
        <v>594</v>
      </c>
      <c r="W47" s="38">
        <v>496</v>
      </c>
      <c r="X47" s="38">
        <v>433</v>
      </c>
      <c r="Y47" s="38">
        <v>363</v>
      </c>
      <c r="Z47" s="38">
        <v>352</v>
      </c>
      <c r="AA47" s="12" t="s">
        <v>4</v>
      </c>
    </row>
    <row r="48" spans="1:27" ht="12.75">
      <c r="A48" s="12" t="s">
        <v>5</v>
      </c>
      <c r="B48" s="40">
        <v>707.4</v>
      </c>
      <c r="C48" s="39">
        <v>889.2</v>
      </c>
      <c r="D48" s="39">
        <v>1067.9</v>
      </c>
      <c r="E48" s="39">
        <v>1247.8</v>
      </c>
      <c r="F48" s="39">
        <v>1449.1</v>
      </c>
      <c r="G48" s="39">
        <v>1491.7</v>
      </c>
      <c r="H48" s="40">
        <v>1492.3</v>
      </c>
      <c r="I48" s="40">
        <v>1479.5</v>
      </c>
      <c r="J48" s="40">
        <v>1378.2</v>
      </c>
      <c r="K48" s="40">
        <v>1308.7</v>
      </c>
      <c r="L48" s="40">
        <v>1279.2</v>
      </c>
      <c r="M48" s="40">
        <v>1222.2</v>
      </c>
      <c r="N48" s="40">
        <v>1131.3</v>
      </c>
      <c r="O48" s="40">
        <v>1107.1</v>
      </c>
      <c r="P48" s="40">
        <v>990.8</v>
      </c>
      <c r="Q48" s="40">
        <v>882.8</v>
      </c>
      <c r="R48" s="40">
        <v>786.2</v>
      </c>
      <c r="S48" s="40">
        <v>723.5</v>
      </c>
      <c r="T48" s="40">
        <v>629.6</v>
      </c>
      <c r="U48" s="40">
        <v>543.8</v>
      </c>
      <c r="V48" s="40">
        <v>483.5</v>
      </c>
      <c r="W48" s="40">
        <v>406.7</v>
      </c>
      <c r="X48" s="40">
        <v>355.1</v>
      </c>
      <c r="Y48" s="40">
        <v>281.3</v>
      </c>
      <c r="Z48" s="40">
        <v>268.1</v>
      </c>
      <c r="AA48" s="12" t="s">
        <v>5</v>
      </c>
    </row>
    <row r="49" spans="1:27" ht="12.75">
      <c r="A49" s="12" t="s">
        <v>6</v>
      </c>
      <c r="B49" s="40">
        <v>537.1</v>
      </c>
      <c r="C49" s="39">
        <v>665.5</v>
      </c>
      <c r="D49" s="39">
        <v>794.2</v>
      </c>
      <c r="E49" s="39">
        <v>920</v>
      </c>
      <c r="F49" s="39">
        <v>1092.1</v>
      </c>
      <c r="G49" s="39">
        <v>1120.8</v>
      </c>
      <c r="H49" s="40">
        <v>1097.4</v>
      </c>
      <c r="I49" s="40">
        <v>1069.9</v>
      </c>
      <c r="J49" s="40">
        <v>964.4</v>
      </c>
      <c r="K49" s="40">
        <v>911.2</v>
      </c>
      <c r="L49" s="40">
        <v>889</v>
      </c>
      <c r="M49" s="40">
        <v>855.5</v>
      </c>
      <c r="N49" s="40">
        <v>791.9</v>
      </c>
      <c r="O49" s="40">
        <v>775</v>
      </c>
      <c r="P49" s="40">
        <v>644</v>
      </c>
      <c r="Q49" s="40">
        <v>529.7</v>
      </c>
      <c r="R49" s="40">
        <v>432.4</v>
      </c>
      <c r="S49" s="40">
        <v>361.7</v>
      </c>
      <c r="T49" s="40">
        <v>283.3</v>
      </c>
      <c r="U49" s="40">
        <v>217.5</v>
      </c>
      <c r="V49" s="40">
        <v>161.2</v>
      </c>
      <c r="W49" s="40">
        <v>113.9</v>
      </c>
      <c r="X49" s="40">
        <v>81.7</v>
      </c>
      <c r="Y49" s="40">
        <v>41.4</v>
      </c>
      <c r="Z49" s="40">
        <v>41.2</v>
      </c>
      <c r="AA49" s="12" t="s">
        <v>6</v>
      </c>
    </row>
    <row r="50" spans="1:27" ht="12.75">
      <c r="A50" s="12" t="s">
        <v>7</v>
      </c>
      <c r="B50" s="40">
        <v>170.3</v>
      </c>
      <c r="C50" s="39">
        <v>223.7</v>
      </c>
      <c r="D50" s="39">
        <v>273.7</v>
      </c>
      <c r="E50" s="39">
        <v>327.8</v>
      </c>
      <c r="F50" s="39">
        <v>357</v>
      </c>
      <c r="G50" s="39">
        <v>370.9</v>
      </c>
      <c r="H50" s="40">
        <v>394.9</v>
      </c>
      <c r="I50" s="40">
        <v>409.6</v>
      </c>
      <c r="J50" s="40">
        <v>413.8</v>
      </c>
      <c r="K50" s="40">
        <v>397.5</v>
      </c>
      <c r="L50" s="40">
        <v>390.2</v>
      </c>
      <c r="M50" s="40">
        <v>366.7</v>
      </c>
      <c r="N50" s="40">
        <v>339.4</v>
      </c>
      <c r="O50" s="40">
        <v>332.1</v>
      </c>
      <c r="P50" s="40">
        <v>346.8</v>
      </c>
      <c r="Q50" s="40">
        <v>353.1</v>
      </c>
      <c r="R50" s="40">
        <v>353.8</v>
      </c>
      <c r="S50" s="40">
        <v>361.7</v>
      </c>
      <c r="T50" s="40">
        <v>346.3</v>
      </c>
      <c r="U50" s="40">
        <v>326.3</v>
      </c>
      <c r="V50" s="40">
        <v>322.3</v>
      </c>
      <c r="W50" s="40">
        <v>292.8</v>
      </c>
      <c r="X50" s="40">
        <v>273.4</v>
      </c>
      <c r="Y50" s="40">
        <v>239.8</v>
      </c>
      <c r="Z50" s="40">
        <v>226.8</v>
      </c>
      <c r="AA50" s="12" t="s">
        <v>7</v>
      </c>
    </row>
    <row r="51" spans="1:27" ht="12.75">
      <c r="A51" s="12" t="s">
        <v>8</v>
      </c>
      <c r="B51" s="40">
        <v>185.1</v>
      </c>
      <c r="C51" s="39">
        <v>247.2</v>
      </c>
      <c r="D51" s="39">
        <v>321.8</v>
      </c>
      <c r="E51" s="39">
        <v>358.1</v>
      </c>
      <c r="F51" s="39">
        <v>367.5</v>
      </c>
      <c r="G51" s="39">
        <v>370.9</v>
      </c>
      <c r="H51" s="40">
        <v>348.7</v>
      </c>
      <c r="I51" s="40">
        <v>329.4</v>
      </c>
      <c r="J51" s="40">
        <v>305</v>
      </c>
      <c r="K51" s="40">
        <v>290</v>
      </c>
      <c r="L51" s="40">
        <v>274.9</v>
      </c>
      <c r="M51" s="40">
        <v>278.8</v>
      </c>
      <c r="N51" s="40">
        <v>258.1</v>
      </c>
      <c r="O51" s="40">
        <v>252.6</v>
      </c>
      <c r="P51" s="40">
        <v>227.8</v>
      </c>
      <c r="Q51" s="40">
        <v>202.8</v>
      </c>
      <c r="R51" s="40">
        <v>179.3</v>
      </c>
      <c r="S51" s="40">
        <v>164.8</v>
      </c>
      <c r="T51" s="40">
        <v>143.2</v>
      </c>
      <c r="U51" s="40">
        <v>123.6</v>
      </c>
      <c r="V51" s="40">
        <v>109.9</v>
      </c>
      <c r="W51" s="40">
        <v>88.8</v>
      </c>
      <c r="X51" s="40">
        <v>77.5</v>
      </c>
      <c r="Y51" s="40">
        <v>81.4</v>
      </c>
      <c r="Z51" s="40">
        <v>83.6</v>
      </c>
      <c r="AA51" s="12" t="s">
        <v>8</v>
      </c>
    </row>
    <row r="52" spans="1:27" ht="12.75">
      <c r="A52" s="12" t="s">
        <v>6</v>
      </c>
      <c r="B52" s="40">
        <v>123.3</v>
      </c>
      <c r="C52" s="39">
        <v>151.5</v>
      </c>
      <c r="D52" s="39">
        <v>183.5</v>
      </c>
      <c r="E52" s="39">
        <v>196.7</v>
      </c>
      <c r="F52" s="39">
        <v>190</v>
      </c>
      <c r="G52" s="39">
        <v>189.7</v>
      </c>
      <c r="H52" s="40">
        <v>176.4</v>
      </c>
      <c r="I52" s="40">
        <v>167</v>
      </c>
      <c r="J52" s="40">
        <v>150.8</v>
      </c>
      <c r="K52" s="40">
        <v>141.3</v>
      </c>
      <c r="L52" s="40">
        <v>136</v>
      </c>
      <c r="M52" s="23" t="s">
        <v>9</v>
      </c>
      <c r="N52" s="23" t="s">
        <v>9</v>
      </c>
      <c r="O52" s="23" t="s">
        <v>9</v>
      </c>
      <c r="P52" s="23" t="s">
        <v>9</v>
      </c>
      <c r="Q52" s="23" t="s">
        <v>9</v>
      </c>
      <c r="R52" s="23" t="s">
        <v>9</v>
      </c>
      <c r="S52" s="23" t="s">
        <v>9</v>
      </c>
      <c r="T52" s="23" t="s">
        <v>9</v>
      </c>
      <c r="U52" s="23" t="s">
        <v>9</v>
      </c>
      <c r="V52" s="23" t="s">
        <v>9</v>
      </c>
      <c r="W52" s="23" t="s">
        <v>9</v>
      </c>
      <c r="X52" s="23" t="s">
        <v>9</v>
      </c>
      <c r="Y52" s="23" t="s">
        <v>9</v>
      </c>
      <c r="Z52" s="23" t="s">
        <v>9</v>
      </c>
      <c r="AA52" s="12" t="s">
        <v>6</v>
      </c>
    </row>
    <row r="53" spans="1:27" ht="12.75">
      <c r="A53" s="12" t="s">
        <v>7</v>
      </c>
      <c r="B53" s="40">
        <v>61.8</v>
      </c>
      <c r="C53" s="39">
        <v>95.7</v>
      </c>
      <c r="D53" s="39">
        <v>138.3</v>
      </c>
      <c r="E53" s="39">
        <v>161.4</v>
      </c>
      <c r="F53" s="39">
        <v>177.6</v>
      </c>
      <c r="G53" s="39">
        <v>181.2</v>
      </c>
      <c r="H53" s="40">
        <v>172.3</v>
      </c>
      <c r="I53" s="40">
        <v>162.4</v>
      </c>
      <c r="J53" s="40">
        <v>154.2</v>
      </c>
      <c r="K53" s="40">
        <v>148.6</v>
      </c>
      <c r="L53" s="40">
        <v>139</v>
      </c>
      <c r="M53" s="23" t="s">
        <v>9</v>
      </c>
      <c r="N53" s="23" t="s">
        <v>9</v>
      </c>
      <c r="O53" s="23" t="s">
        <v>9</v>
      </c>
      <c r="P53" s="23" t="s">
        <v>9</v>
      </c>
      <c r="Q53" s="23" t="s">
        <v>9</v>
      </c>
      <c r="R53" s="23" t="s">
        <v>9</v>
      </c>
      <c r="S53" s="23" t="s">
        <v>9</v>
      </c>
      <c r="T53" s="23" t="s">
        <v>9</v>
      </c>
      <c r="U53" s="23" t="s">
        <v>9</v>
      </c>
      <c r="V53" s="23" t="s">
        <v>9</v>
      </c>
      <c r="W53" s="23" t="s">
        <v>9</v>
      </c>
      <c r="X53" s="23" t="s">
        <v>9</v>
      </c>
      <c r="Y53" s="23" t="s">
        <v>9</v>
      </c>
      <c r="Z53" s="23" t="s">
        <v>9</v>
      </c>
      <c r="AA53" s="12" t="s">
        <v>7</v>
      </c>
    </row>
    <row r="54" spans="1:27" ht="12.75">
      <c r="A54" s="12" t="s">
        <v>10</v>
      </c>
      <c r="B54" s="40">
        <v>8.1</v>
      </c>
      <c r="C54" s="39">
        <v>11</v>
      </c>
      <c r="D54" s="39">
        <v>18.7</v>
      </c>
      <c r="E54" s="39">
        <v>23.6</v>
      </c>
      <c r="F54" s="39">
        <v>21</v>
      </c>
      <c r="G54" s="39">
        <v>24.2</v>
      </c>
      <c r="H54" s="40">
        <v>20.5</v>
      </c>
      <c r="I54" s="40">
        <v>17.5</v>
      </c>
      <c r="J54" s="40">
        <v>16.3</v>
      </c>
      <c r="K54" s="40">
        <v>14.8</v>
      </c>
      <c r="L54" s="40">
        <v>13</v>
      </c>
      <c r="M54" s="40">
        <v>11.1</v>
      </c>
      <c r="N54" s="40">
        <v>10.3</v>
      </c>
      <c r="O54" s="40">
        <v>10.1</v>
      </c>
      <c r="P54" s="40">
        <v>6.1</v>
      </c>
      <c r="Q54" s="40">
        <v>4.9</v>
      </c>
      <c r="R54" s="40">
        <v>3.9</v>
      </c>
      <c r="S54" s="40">
        <v>2.7</v>
      </c>
      <c r="T54" s="40">
        <v>1.2</v>
      </c>
      <c r="U54" s="40">
        <v>0.7</v>
      </c>
      <c r="V54" s="40">
        <v>0.6</v>
      </c>
      <c r="W54" s="40">
        <v>0.5</v>
      </c>
      <c r="X54" s="40">
        <v>0.4</v>
      </c>
      <c r="Y54" s="40">
        <v>0.4</v>
      </c>
      <c r="Z54" s="40">
        <v>0.4</v>
      </c>
      <c r="AA54" s="12" t="s">
        <v>10</v>
      </c>
    </row>
    <row r="55" spans="1:27" ht="12.75">
      <c r="A55" s="12" t="s">
        <v>11</v>
      </c>
      <c r="B55" s="40">
        <v>689.5</v>
      </c>
      <c r="C55" s="39">
        <v>914</v>
      </c>
      <c r="D55" s="39">
        <v>1149.5</v>
      </c>
      <c r="E55" s="39">
        <v>1380</v>
      </c>
      <c r="F55" s="39">
        <v>1572.5</v>
      </c>
      <c r="G55" s="39">
        <v>1959.1</v>
      </c>
      <c r="H55" s="40">
        <v>2360.4</v>
      </c>
      <c r="I55" s="40">
        <v>2702.3</v>
      </c>
      <c r="J55" s="40">
        <v>3072.5</v>
      </c>
      <c r="K55" s="40">
        <v>3365</v>
      </c>
      <c r="L55" s="40">
        <v>3657</v>
      </c>
      <c r="M55" s="40">
        <v>3960</v>
      </c>
      <c r="N55" s="40">
        <v>4180.8</v>
      </c>
      <c r="O55" s="40">
        <v>4444.1</v>
      </c>
      <c r="P55" s="40">
        <v>4665.5</v>
      </c>
      <c r="Q55" s="40">
        <v>4924.1</v>
      </c>
      <c r="R55" s="40">
        <v>4999.6</v>
      </c>
      <c r="S55" s="40">
        <v>5068</v>
      </c>
      <c r="T55" s="40">
        <v>5395</v>
      </c>
      <c r="U55" s="40">
        <v>5409</v>
      </c>
      <c r="V55" s="40">
        <v>5672</v>
      </c>
      <c r="W55" s="40">
        <v>5675</v>
      </c>
      <c r="X55" s="40">
        <v>5802</v>
      </c>
      <c r="Y55" s="40">
        <v>5840</v>
      </c>
      <c r="Z55" s="40">
        <v>6222</v>
      </c>
      <c r="AA55" s="12" t="s">
        <v>11</v>
      </c>
    </row>
    <row r="56" spans="1:27" ht="12.75">
      <c r="A56" s="12" t="s">
        <v>28</v>
      </c>
      <c r="B56" s="40">
        <v>689.5</v>
      </c>
      <c r="C56" s="39">
        <v>914</v>
      </c>
      <c r="D56" s="39">
        <v>1149.5</v>
      </c>
      <c r="E56" s="39">
        <v>1380</v>
      </c>
      <c r="F56" s="39">
        <v>1556</v>
      </c>
      <c r="G56" s="39">
        <v>1739.6</v>
      </c>
      <c r="H56" s="40">
        <v>1940.8</v>
      </c>
      <c r="I56" s="40">
        <v>2098</v>
      </c>
      <c r="J56" s="40">
        <v>2265.7</v>
      </c>
      <c r="K56" s="40">
        <v>2418.6</v>
      </c>
      <c r="L56" s="40">
        <v>2578.9</v>
      </c>
      <c r="M56" s="40">
        <v>2770</v>
      </c>
      <c r="N56" s="40">
        <v>2895.6</v>
      </c>
      <c r="O56" s="40">
        <v>4444.1</v>
      </c>
      <c r="P56" s="40">
        <v>4665.5</v>
      </c>
      <c r="Q56" s="40">
        <v>4924.1</v>
      </c>
      <c r="R56" s="40">
        <v>4999.6</v>
      </c>
      <c r="S56" s="40">
        <v>5068</v>
      </c>
      <c r="T56" s="40">
        <v>5395</v>
      </c>
      <c r="U56" s="40">
        <v>5409</v>
      </c>
      <c r="V56" s="40">
        <v>5672</v>
      </c>
      <c r="W56" s="40">
        <v>5675</v>
      </c>
      <c r="X56" s="40">
        <v>5802</v>
      </c>
      <c r="Y56" s="40">
        <v>5840</v>
      </c>
      <c r="Z56" s="40">
        <v>6222</v>
      </c>
      <c r="AA56" s="12" t="s">
        <v>28</v>
      </c>
    </row>
    <row r="57" spans="1:27" ht="12.75">
      <c r="A57" s="12" t="s">
        <v>13</v>
      </c>
      <c r="B57" s="40">
        <v>561.5</v>
      </c>
      <c r="C57" s="39">
        <v>741.8</v>
      </c>
      <c r="D57" s="39">
        <v>956.8</v>
      </c>
      <c r="E57" s="39">
        <v>1105.9</v>
      </c>
      <c r="F57" s="39">
        <v>1261.9</v>
      </c>
      <c r="G57" s="39">
        <v>1391</v>
      </c>
      <c r="H57" s="40">
        <v>1537.9</v>
      </c>
      <c r="I57" s="40">
        <v>1643.4</v>
      </c>
      <c r="J57" s="40">
        <v>1753.4</v>
      </c>
      <c r="K57" s="40">
        <v>1862.6</v>
      </c>
      <c r="L57" s="40">
        <v>1976.6</v>
      </c>
      <c r="M57" s="40">
        <v>2125.1</v>
      </c>
      <c r="N57" s="40">
        <v>2221.5</v>
      </c>
      <c r="O57" s="40">
        <v>3547.4</v>
      </c>
      <c r="P57" s="40">
        <v>3683.2</v>
      </c>
      <c r="Q57" s="40">
        <v>3944.1</v>
      </c>
      <c r="R57" s="40">
        <v>4005</v>
      </c>
      <c r="S57" s="40">
        <v>4060</v>
      </c>
      <c r="T57" s="40">
        <v>4358</v>
      </c>
      <c r="U57" s="40">
        <v>4365.5</v>
      </c>
      <c r="V57" s="40">
        <v>4727</v>
      </c>
      <c r="W57" s="40">
        <v>4727.9</v>
      </c>
      <c r="X57" s="40">
        <v>4823.6</v>
      </c>
      <c r="Y57" s="40">
        <v>4852.1</v>
      </c>
      <c r="Z57" s="40">
        <v>5168.6</v>
      </c>
      <c r="AA57" s="12" t="s">
        <v>13</v>
      </c>
    </row>
    <row r="58" spans="1:27" ht="12.75">
      <c r="A58" s="12" t="s">
        <v>14</v>
      </c>
      <c r="B58" s="40">
        <v>128.1</v>
      </c>
      <c r="C58" s="39">
        <v>172.1</v>
      </c>
      <c r="D58" s="39">
        <v>192.7</v>
      </c>
      <c r="E58" s="39">
        <v>274.1</v>
      </c>
      <c r="F58" s="39">
        <v>140.5</v>
      </c>
      <c r="G58" s="39">
        <v>174.9</v>
      </c>
      <c r="H58" s="40">
        <v>208.7</v>
      </c>
      <c r="I58" s="40">
        <v>237.6</v>
      </c>
      <c r="J58" s="40">
        <v>275</v>
      </c>
      <c r="K58" s="40">
        <v>304.7</v>
      </c>
      <c r="L58" s="40">
        <v>264.2</v>
      </c>
      <c r="M58" s="40">
        <v>273.7</v>
      </c>
      <c r="N58" s="40">
        <v>286.1</v>
      </c>
      <c r="O58" s="40">
        <v>465.1</v>
      </c>
      <c r="P58" s="40">
        <v>474.4</v>
      </c>
      <c r="Q58" s="40">
        <v>508.1</v>
      </c>
      <c r="R58" s="40">
        <v>515.9</v>
      </c>
      <c r="S58" s="40">
        <v>523</v>
      </c>
      <c r="T58" s="40">
        <v>539</v>
      </c>
      <c r="U58" s="40">
        <v>539.6</v>
      </c>
      <c r="V58" s="40">
        <v>411</v>
      </c>
      <c r="W58" s="40">
        <v>411.1</v>
      </c>
      <c r="X58" s="40">
        <v>419.4</v>
      </c>
      <c r="Y58" s="40">
        <v>421.9</v>
      </c>
      <c r="Z58" s="40">
        <v>449.4</v>
      </c>
      <c r="AA58" s="12" t="s">
        <v>14</v>
      </c>
    </row>
    <row r="59" spans="1:27" ht="12.75">
      <c r="A59" s="12" t="s">
        <v>15</v>
      </c>
      <c r="B59" s="23" t="s">
        <v>9</v>
      </c>
      <c r="C59" s="26" t="s">
        <v>9</v>
      </c>
      <c r="D59" s="26" t="s">
        <v>9</v>
      </c>
      <c r="E59" s="26" t="s">
        <v>9</v>
      </c>
      <c r="F59" s="26">
        <v>153.7</v>
      </c>
      <c r="G59" s="26">
        <v>173.7</v>
      </c>
      <c r="H59" s="23">
        <v>194.3</v>
      </c>
      <c r="I59" s="23">
        <v>217</v>
      </c>
      <c r="J59" s="23">
        <v>237.3</v>
      </c>
      <c r="K59" s="23">
        <v>251.3</v>
      </c>
      <c r="L59" s="23">
        <v>338.1</v>
      </c>
      <c r="M59" s="23">
        <v>371.1</v>
      </c>
      <c r="N59" s="23">
        <v>388</v>
      </c>
      <c r="O59" s="23">
        <v>431.6</v>
      </c>
      <c r="P59" s="23">
        <v>507.9</v>
      </c>
      <c r="Q59" s="23">
        <v>471.8</v>
      </c>
      <c r="R59" s="23">
        <v>478.7</v>
      </c>
      <c r="S59" s="23">
        <v>485</v>
      </c>
      <c r="T59" s="23">
        <v>498</v>
      </c>
      <c r="U59" s="23">
        <v>504</v>
      </c>
      <c r="V59" s="23">
        <v>534</v>
      </c>
      <c r="W59" s="23">
        <v>536</v>
      </c>
      <c r="X59" s="23">
        <v>559</v>
      </c>
      <c r="Y59" s="23">
        <v>566</v>
      </c>
      <c r="Z59" s="23">
        <v>604</v>
      </c>
      <c r="AA59" s="12" t="s">
        <v>15</v>
      </c>
    </row>
    <row r="60" spans="1:27" ht="12.75">
      <c r="A60" s="13" t="s">
        <v>16</v>
      </c>
      <c r="B60" s="24"/>
      <c r="C60" s="27"/>
      <c r="D60" s="27"/>
      <c r="E60" s="27"/>
      <c r="F60" s="27">
        <v>16.5</v>
      </c>
      <c r="G60" s="27">
        <v>219.5</v>
      </c>
      <c r="H60" s="24">
        <v>419.5</v>
      </c>
      <c r="I60" s="24">
        <v>604.2</v>
      </c>
      <c r="J60" s="24">
        <v>806.8</v>
      </c>
      <c r="K60" s="24">
        <v>946.6</v>
      </c>
      <c r="L60" s="24">
        <v>1078.1</v>
      </c>
      <c r="M60" s="24">
        <v>1190</v>
      </c>
      <c r="N60" s="24">
        <v>1285.2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13" t="s">
        <v>16</v>
      </c>
    </row>
    <row r="61" spans="1:26" ht="12.75">
      <c r="A61" s="14" t="s">
        <v>17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2.75">
      <c r="A62" s="14" t="s">
        <v>18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2.75">
      <c r="A63" s="5" t="s">
        <v>19</v>
      </c>
      <c r="B63" s="29"/>
      <c r="C63" s="29"/>
      <c r="D63" s="2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8.75" customHeight="1">
      <c r="A64" s="10" t="s">
        <v>20</v>
      </c>
      <c r="B64" s="29"/>
      <c r="C64" s="29"/>
      <c r="D64" s="2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7" ht="12.75">
      <c r="A65" s="11" t="s">
        <v>21</v>
      </c>
      <c r="B65" s="22">
        <f aca="true" t="shared" si="4" ref="B65:P65">B66+B71</f>
        <v>3017.7</v>
      </c>
      <c r="C65" s="22">
        <f t="shared" si="4"/>
        <v>2992.1000000000004</v>
      </c>
      <c r="D65" s="22">
        <f t="shared" si="4"/>
        <v>3020.5</v>
      </c>
      <c r="E65" s="22">
        <f t="shared" si="4"/>
        <v>3038.3999999999996</v>
      </c>
      <c r="F65" s="22">
        <f t="shared" si="4"/>
        <v>3095.2</v>
      </c>
      <c r="G65" s="22">
        <f t="shared" si="4"/>
        <v>3146.2</v>
      </c>
      <c r="H65" s="22">
        <f t="shared" si="4"/>
        <v>3318.7</v>
      </c>
      <c r="I65" s="22">
        <f t="shared" si="4"/>
        <v>3550.1</v>
      </c>
      <c r="J65" s="22">
        <f t="shared" si="4"/>
        <v>4061.1</v>
      </c>
      <c r="K65" s="22">
        <f t="shared" si="4"/>
        <v>4804.1</v>
      </c>
      <c r="L65" s="22">
        <f t="shared" si="4"/>
        <v>5184.6</v>
      </c>
      <c r="M65" s="22">
        <f t="shared" si="4"/>
        <v>5381.9</v>
      </c>
      <c r="N65" s="22">
        <f t="shared" si="4"/>
        <v>5542.6</v>
      </c>
      <c r="O65" s="22">
        <f t="shared" si="4"/>
        <v>5606.4</v>
      </c>
      <c r="P65" s="22">
        <f t="shared" si="4"/>
        <v>5880.5</v>
      </c>
      <c r="Q65" s="22">
        <f aca="true" t="shared" si="5" ref="Q65:Z65">Q66+Q71</f>
        <v>6173.6</v>
      </c>
      <c r="R65" s="22">
        <f t="shared" si="5"/>
        <v>6355.6</v>
      </c>
      <c r="S65" s="22">
        <f t="shared" si="5"/>
        <v>6715.4</v>
      </c>
      <c r="T65" s="22">
        <f t="shared" si="5"/>
        <v>7090.5</v>
      </c>
      <c r="U65" s="22">
        <f t="shared" si="5"/>
        <v>7340.9</v>
      </c>
      <c r="V65" s="22">
        <f t="shared" si="5"/>
        <v>7615.9</v>
      </c>
      <c r="W65" s="22">
        <f>W66+W71</f>
        <v>7628.4</v>
      </c>
      <c r="X65" s="22">
        <f>X66+X71</f>
        <v>7903.4</v>
      </c>
      <c r="Y65" s="22">
        <f>Y66+Y71</f>
        <v>8035</v>
      </c>
      <c r="Z65" s="22">
        <f t="shared" si="5"/>
        <v>8619.8</v>
      </c>
      <c r="AA65" s="11" t="s">
        <v>21</v>
      </c>
    </row>
    <row r="66" spans="1:27" ht="12.75">
      <c r="A66" s="16" t="s">
        <v>22</v>
      </c>
      <c r="B66" s="33">
        <v>1897.4</v>
      </c>
      <c r="C66" s="25">
        <v>1852.4</v>
      </c>
      <c r="D66" s="25">
        <v>1858.4</v>
      </c>
      <c r="E66" s="25">
        <v>1848.1</v>
      </c>
      <c r="F66" s="25">
        <v>1843.7</v>
      </c>
      <c r="G66" s="25">
        <v>1821</v>
      </c>
      <c r="H66" s="33">
        <v>1871.8</v>
      </c>
      <c r="I66" s="33">
        <v>1969.8</v>
      </c>
      <c r="J66" s="33">
        <v>2059.6</v>
      </c>
      <c r="K66" s="33">
        <v>2209.4</v>
      </c>
      <c r="L66" s="33">
        <v>2274.5</v>
      </c>
      <c r="M66" s="33">
        <v>2326.8</v>
      </c>
      <c r="N66" s="33">
        <v>2386.3</v>
      </c>
      <c r="O66" s="33">
        <v>2436.1</v>
      </c>
      <c r="P66" s="33">
        <v>2559.9</v>
      </c>
      <c r="Q66" s="33">
        <v>2687.7</v>
      </c>
      <c r="R66" s="33">
        <v>2811.8</v>
      </c>
      <c r="S66" s="23">
        <v>3007.4</v>
      </c>
      <c r="T66" s="23">
        <v>3169.5</v>
      </c>
      <c r="U66" s="23">
        <v>3301.9</v>
      </c>
      <c r="V66" s="23">
        <v>3444.9</v>
      </c>
      <c r="W66" s="23">
        <v>3474.4</v>
      </c>
      <c r="X66" s="23">
        <v>3601.4</v>
      </c>
      <c r="Y66" s="23">
        <v>3671.4</v>
      </c>
      <c r="Z66" s="23">
        <v>3904.4</v>
      </c>
      <c r="AA66" s="16" t="s">
        <v>22</v>
      </c>
    </row>
    <row r="67" spans="1:27" ht="12.75">
      <c r="A67" s="12" t="s">
        <v>4</v>
      </c>
      <c r="B67" s="23">
        <v>264.8</v>
      </c>
      <c r="C67" s="26">
        <v>234.5</v>
      </c>
      <c r="D67" s="26">
        <v>223</v>
      </c>
      <c r="E67" s="26">
        <v>222.5</v>
      </c>
      <c r="F67" s="26">
        <v>219.9</v>
      </c>
      <c r="G67" s="26">
        <v>243.5</v>
      </c>
      <c r="H67" s="23">
        <v>265.1</v>
      </c>
      <c r="I67" s="23">
        <v>299.8</v>
      </c>
      <c r="J67" s="23">
        <v>329.9</v>
      </c>
      <c r="K67" s="23">
        <v>363.2</v>
      </c>
      <c r="L67" s="23">
        <v>388</v>
      </c>
      <c r="M67" s="23">
        <v>397.6</v>
      </c>
      <c r="N67" s="23">
        <v>424.5</v>
      </c>
      <c r="O67" s="23">
        <v>457.1</v>
      </c>
      <c r="P67" s="23">
        <v>499.3</v>
      </c>
      <c r="Q67" s="23">
        <v>543.3</v>
      </c>
      <c r="R67" s="23">
        <v>569.3</v>
      </c>
      <c r="S67" s="23">
        <v>585</v>
      </c>
      <c r="T67" s="23">
        <v>597</v>
      </c>
      <c r="U67" s="23">
        <v>596</v>
      </c>
      <c r="V67" s="23">
        <v>608</v>
      </c>
      <c r="W67" s="23">
        <v>563</v>
      </c>
      <c r="X67" s="23">
        <v>577</v>
      </c>
      <c r="Y67" s="23">
        <v>559</v>
      </c>
      <c r="Z67" s="23">
        <v>580</v>
      </c>
      <c r="AA67" s="12" t="s">
        <v>4</v>
      </c>
    </row>
    <row r="68" spans="1:27" ht="12.75">
      <c r="A68" s="12" t="s">
        <v>11</v>
      </c>
      <c r="B68" s="23">
        <v>1632.6</v>
      </c>
      <c r="C68" s="26">
        <v>1618</v>
      </c>
      <c r="D68" s="26">
        <v>1635.4</v>
      </c>
      <c r="E68" s="26">
        <v>1625.7</v>
      </c>
      <c r="F68" s="26">
        <v>1623.8</v>
      </c>
      <c r="G68" s="26">
        <v>1577.5</v>
      </c>
      <c r="H68" s="23">
        <v>1606.7</v>
      </c>
      <c r="I68" s="23">
        <v>1670</v>
      </c>
      <c r="J68" s="23">
        <v>1729.7</v>
      </c>
      <c r="K68" s="23">
        <v>1846.2</v>
      </c>
      <c r="L68" s="23">
        <v>1886.6</v>
      </c>
      <c r="M68" s="23">
        <v>1929.3</v>
      </c>
      <c r="N68" s="23">
        <v>1961.8</v>
      </c>
      <c r="O68" s="23">
        <v>1979.1</v>
      </c>
      <c r="P68" s="23">
        <v>2060.5</v>
      </c>
      <c r="Q68" s="23">
        <v>2144.4</v>
      </c>
      <c r="R68" s="23">
        <v>2242.3</v>
      </c>
      <c r="S68" s="23">
        <v>2426</v>
      </c>
      <c r="T68" s="23">
        <v>2576</v>
      </c>
      <c r="U68" s="23">
        <v>2709</v>
      </c>
      <c r="V68" s="23">
        <v>2840</v>
      </c>
      <c r="W68" s="23">
        <v>2915</v>
      </c>
      <c r="X68" s="23">
        <v>3028</v>
      </c>
      <c r="Y68" s="23">
        <v>3116</v>
      </c>
      <c r="Z68" s="23">
        <v>3328</v>
      </c>
      <c r="AA68" s="12" t="s">
        <v>11</v>
      </c>
    </row>
    <row r="69" spans="1:27" ht="12.75">
      <c r="A69" s="12" t="s">
        <v>13</v>
      </c>
      <c r="B69" s="23">
        <v>654.1</v>
      </c>
      <c r="C69" s="26">
        <v>630.8</v>
      </c>
      <c r="D69" s="26">
        <v>615</v>
      </c>
      <c r="E69" s="26">
        <v>538.3</v>
      </c>
      <c r="F69" s="26">
        <v>483.7</v>
      </c>
      <c r="G69" s="26">
        <v>351.7</v>
      </c>
      <c r="H69" s="23">
        <v>285.3</v>
      </c>
      <c r="I69" s="23">
        <v>186.8</v>
      </c>
      <c r="J69" s="23">
        <v>173.2</v>
      </c>
      <c r="K69" s="23">
        <v>148.6</v>
      </c>
      <c r="L69" s="23">
        <v>150.4</v>
      </c>
      <c r="M69" s="23">
        <v>137.7</v>
      </c>
      <c r="N69" s="23">
        <v>129</v>
      </c>
      <c r="O69" s="23">
        <v>118.7</v>
      </c>
      <c r="P69" s="23">
        <v>123.6</v>
      </c>
      <c r="Q69" s="23">
        <v>128.7</v>
      </c>
      <c r="R69" s="23">
        <v>134.5</v>
      </c>
      <c r="S69" s="23">
        <v>89.8</v>
      </c>
      <c r="T69" s="23">
        <v>90</v>
      </c>
      <c r="U69" s="23">
        <v>89</v>
      </c>
      <c r="V69" s="23">
        <v>93.7</v>
      </c>
      <c r="W69" s="23">
        <v>72.9</v>
      </c>
      <c r="X69" s="23">
        <v>75.7</v>
      </c>
      <c r="Y69" s="23">
        <v>77.9</v>
      </c>
      <c r="Z69" s="23">
        <v>83.2</v>
      </c>
      <c r="AA69" s="12" t="s">
        <v>13</v>
      </c>
    </row>
    <row r="70" spans="1:27" ht="12.75">
      <c r="A70" s="13" t="s">
        <v>23</v>
      </c>
      <c r="B70" s="23">
        <v>978.5</v>
      </c>
      <c r="C70" s="26">
        <v>987.1</v>
      </c>
      <c r="D70" s="26">
        <v>1020.4</v>
      </c>
      <c r="E70" s="26">
        <v>1087.4</v>
      </c>
      <c r="F70" s="26">
        <v>1140.1</v>
      </c>
      <c r="G70" s="26">
        <v>1225.9</v>
      </c>
      <c r="H70" s="23">
        <v>1321.4</v>
      </c>
      <c r="I70" s="23">
        <v>1483.1</v>
      </c>
      <c r="J70" s="23">
        <v>1556.4</v>
      </c>
      <c r="K70" s="23">
        <v>1697.6</v>
      </c>
      <c r="L70" s="23">
        <v>1736.2</v>
      </c>
      <c r="M70" s="23">
        <v>1791.5</v>
      </c>
      <c r="N70" s="23">
        <v>1832.8</v>
      </c>
      <c r="O70" s="23">
        <v>1860.3</v>
      </c>
      <c r="P70" s="23">
        <v>1936.9</v>
      </c>
      <c r="Q70" s="23">
        <v>2015.8</v>
      </c>
      <c r="R70" s="23">
        <v>2107.8</v>
      </c>
      <c r="S70" s="23">
        <v>2336.2</v>
      </c>
      <c r="T70" s="23">
        <v>2486</v>
      </c>
      <c r="U70" s="23">
        <v>2620</v>
      </c>
      <c r="V70" s="23">
        <v>2746.3</v>
      </c>
      <c r="W70" s="23">
        <v>2842.1</v>
      </c>
      <c r="X70" s="23">
        <v>2952.3</v>
      </c>
      <c r="Y70" s="23">
        <v>3038.4</v>
      </c>
      <c r="Z70" s="23">
        <v>3244.8</v>
      </c>
      <c r="AA70" s="13" t="s">
        <v>23</v>
      </c>
    </row>
    <row r="71" spans="1:27" ht="12.75">
      <c r="A71" s="16" t="s">
        <v>24</v>
      </c>
      <c r="B71" s="23">
        <v>1120.3</v>
      </c>
      <c r="C71" s="26">
        <v>1139.7</v>
      </c>
      <c r="D71" s="26">
        <v>1162.1</v>
      </c>
      <c r="E71" s="26">
        <v>1190.3</v>
      </c>
      <c r="F71" s="26">
        <v>1251.5</v>
      </c>
      <c r="G71" s="26">
        <v>1325.2</v>
      </c>
      <c r="H71" s="23">
        <v>1446.9</v>
      </c>
      <c r="I71" s="23">
        <v>1580.3</v>
      </c>
      <c r="J71" s="23">
        <v>2001.5</v>
      </c>
      <c r="K71" s="23">
        <v>2594.7</v>
      </c>
      <c r="L71" s="23">
        <v>2910.1</v>
      </c>
      <c r="M71" s="23">
        <v>3055.1</v>
      </c>
      <c r="N71" s="23">
        <v>3156.3</v>
      </c>
      <c r="O71" s="23">
        <v>3170.3</v>
      </c>
      <c r="P71" s="23">
        <v>3320.6</v>
      </c>
      <c r="Q71" s="23">
        <v>3485.9</v>
      </c>
      <c r="R71" s="23">
        <v>3543.8</v>
      </c>
      <c r="S71" s="23">
        <v>3708</v>
      </c>
      <c r="T71" s="23">
        <v>3921</v>
      </c>
      <c r="U71" s="23">
        <v>4039</v>
      </c>
      <c r="V71" s="23">
        <v>4171</v>
      </c>
      <c r="W71" s="23">
        <v>4154</v>
      </c>
      <c r="X71" s="23">
        <v>4302</v>
      </c>
      <c r="Y71" s="23">
        <v>4363.6</v>
      </c>
      <c r="Z71" s="23">
        <v>4715.4</v>
      </c>
      <c r="AA71" s="16" t="s">
        <v>24</v>
      </c>
    </row>
    <row r="72" spans="1:27" ht="12.75">
      <c r="A72" s="12" t="s">
        <v>4</v>
      </c>
      <c r="B72" s="23">
        <v>22.6</v>
      </c>
      <c r="C72" s="26">
        <v>22.2</v>
      </c>
      <c r="D72" s="26">
        <v>23.4</v>
      </c>
      <c r="E72" s="26">
        <v>21.1</v>
      </c>
      <c r="F72" s="26">
        <v>21.6</v>
      </c>
      <c r="G72" s="26">
        <v>24.4</v>
      </c>
      <c r="H72" s="23">
        <v>31</v>
      </c>
      <c r="I72" s="23">
        <v>34.5</v>
      </c>
      <c r="J72" s="23">
        <v>42.6</v>
      </c>
      <c r="K72" s="23">
        <v>57.6</v>
      </c>
      <c r="L72" s="23">
        <v>65.9</v>
      </c>
      <c r="M72" s="23">
        <v>73.4</v>
      </c>
      <c r="N72" s="23">
        <v>75.4</v>
      </c>
      <c r="O72" s="23">
        <v>77</v>
      </c>
      <c r="P72" s="23">
        <v>80.8</v>
      </c>
      <c r="Q72" s="23">
        <v>85.3</v>
      </c>
      <c r="R72" s="23">
        <v>86</v>
      </c>
      <c r="S72" s="23">
        <v>91</v>
      </c>
      <c r="T72" s="23">
        <v>94</v>
      </c>
      <c r="U72" s="23">
        <v>97</v>
      </c>
      <c r="V72" s="23">
        <v>100</v>
      </c>
      <c r="W72" s="23">
        <v>87</v>
      </c>
      <c r="X72" s="23">
        <v>96</v>
      </c>
      <c r="Y72" s="23">
        <v>94</v>
      </c>
      <c r="Z72" s="23">
        <v>88</v>
      </c>
      <c r="AA72" s="12" t="s">
        <v>4</v>
      </c>
    </row>
    <row r="73" spans="1:27" ht="12.75">
      <c r="A73" s="13" t="s">
        <v>11</v>
      </c>
      <c r="B73" s="24">
        <v>1097.8</v>
      </c>
      <c r="C73" s="27">
        <v>1117.5</v>
      </c>
      <c r="D73" s="27">
        <v>1138.7</v>
      </c>
      <c r="E73" s="27">
        <v>1169.2</v>
      </c>
      <c r="F73" s="27">
        <v>1229.8</v>
      </c>
      <c r="G73" s="27">
        <v>1300.8</v>
      </c>
      <c r="H73" s="24">
        <v>1415.9</v>
      </c>
      <c r="I73" s="24">
        <v>1545.8</v>
      </c>
      <c r="J73" s="24">
        <v>1958.9</v>
      </c>
      <c r="K73" s="24">
        <v>2537.1</v>
      </c>
      <c r="L73" s="24">
        <v>2844.2</v>
      </c>
      <c r="M73" s="24">
        <v>2981.6</v>
      </c>
      <c r="N73" s="24">
        <v>3080.9</v>
      </c>
      <c r="O73" s="24">
        <v>3093.4</v>
      </c>
      <c r="P73" s="24">
        <v>3239.8</v>
      </c>
      <c r="Q73" s="24">
        <v>3400.6</v>
      </c>
      <c r="R73" s="24">
        <v>3458</v>
      </c>
      <c r="S73" s="24">
        <v>3617</v>
      </c>
      <c r="T73" s="24">
        <v>3827</v>
      </c>
      <c r="U73" s="24">
        <v>3942</v>
      </c>
      <c r="V73" s="24">
        <v>4071</v>
      </c>
      <c r="W73" s="24">
        <v>4067</v>
      </c>
      <c r="X73" s="24">
        <v>4206</v>
      </c>
      <c r="Y73" s="24">
        <v>4269</v>
      </c>
      <c r="Z73" s="24">
        <v>4627.5</v>
      </c>
      <c r="AA73" s="13" t="s">
        <v>11</v>
      </c>
    </row>
    <row r="74" spans="1:27" ht="12.75">
      <c r="A74" s="1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32"/>
      <c r="AA74" s="17"/>
    </row>
    <row r="75" spans="1:27" ht="12.75">
      <c r="A75" s="11" t="s">
        <v>25</v>
      </c>
      <c r="B75" s="22">
        <f aca="true" t="shared" si="6" ref="B75:P75">B46+B65</f>
        <v>4607.9</v>
      </c>
      <c r="C75" s="22">
        <f t="shared" si="6"/>
        <v>5053.5</v>
      </c>
      <c r="D75" s="22">
        <f t="shared" si="6"/>
        <v>5578.4</v>
      </c>
      <c r="E75" s="22">
        <f t="shared" si="6"/>
        <v>6047.9</v>
      </c>
      <c r="F75" s="22">
        <f t="shared" si="6"/>
        <v>6505.299999999999</v>
      </c>
      <c r="G75" s="22">
        <f t="shared" si="6"/>
        <v>6992.2</v>
      </c>
      <c r="H75" s="22">
        <f t="shared" si="6"/>
        <v>7540.8</v>
      </c>
      <c r="I75" s="22">
        <f t="shared" si="6"/>
        <v>8078.799999999999</v>
      </c>
      <c r="J75" s="22">
        <f t="shared" si="6"/>
        <v>8833.1</v>
      </c>
      <c r="K75" s="22">
        <f t="shared" si="6"/>
        <v>9782.6</v>
      </c>
      <c r="L75" s="22">
        <f t="shared" si="6"/>
        <v>10408.6</v>
      </c>
      <c r="M75" s="22">
        <f t="shared" si="6"/>
        <v>10854.099999999999</v>
      </c>
      <c r="N75" s="22">
        <f t="shared" si="6"/>
        <v>11123</v>
      </c>
      <c r="O75" s="22">
        <f t="shared" si="6"/>
        <v>11420.2</v>
      </c>
      <c r="P75" s="22">
        <f t="shared" si="6"/>
        <v>11770.7</v>
      </c>
      <c r="Q75" s="22">
        <f aca="true" t="shared" si="7" ref="Q75:Z75">Q46+Q65</f>
        <v>12188.2</v>
      </c>
      <c r="R75" s="22">
        <f t="shared" si="7"/>
        <v>12324.400000000001</v>
      </c>
      <c r="S75" s="22">
        <f t="shared" si="7"/>
        <v>12671</v>
      </c>
      <c r="T75" s="22">
        <f t="shared" si="7"/>
        <v>13256.3</v>
      </c>
      <c r="U75" s="22">
        <f t="shared" si="7"/>
        <v>13415.3</v>
      </c>
      <c r="V75" s="22">
        <f>V46+V65</f>
        <v>13879.2</v>
      </c>
      <c r="W75" s="22">
        <f>W46+W65</f>
        <v>13796.7</v>
      </c>
      <c r="X75" s="22">
        <f>X46+X65</f>
        <v>14135.599999999999</v>
      </c>
      <c r="Y75" s="22">
        <f>Y46+Y65</f>
        <v>14235.5</v>
      </c>
      <c r="Z75" s="22">
        <f t="shared" si="7"/>
        <v>15191.699999999999</v>
      </c>
      <c r="AA75" s="11" t="s">
        <v>25</v>
      </c>
    </row>
    <row r="76" spans="1:27" ht="12.75">
      <c r="A76" s="18" t="s">
        <v>26</v>
      </c>
      <c r="B76" s="129">
        <f aca="true" t="shared" si="8" ref="B76:Z76">B55+B68+B73</f>
        <v>3419.8999999999996</v>
      </c>
      <c r="C76" s="129">
        <f t="shared" si="8"/>
        <v>3649.5</v>
      </c>
      <c r="D76" s="129">
        <f t="shared" si="8"/>
        <v>3923.6000000000004</v>
      </c>
      <c r="E76" s="129">
        <f t="shared" si="8"/>
        <v>4174.9</v>
      </c>
      <c r="F76" s="129">
        <f t="shared" si="8"/>
        <v>4426.1</v>
      </c>
      <c r="G76" s="129">
        <f t="shared" si="8"/>
        <v>4837.4</v>
      </c>
      <c r="H76" s="129">
        <f t="shared" si="8"/>
        <v>5383</v>
      </c>
      <c r="I76" s="129">
        <f t="shared" si="8"/>
        <v>5918.1</v>
      </c>
      <c r="J76" s="129">
        <f t="shared" si="8"/>
        <v>6761.1</v>
      </c>
      <c r="K76" s="129">
        <f t="shared" si="8"/>
        <v>7748.299999999999</v>
      </c>
      <c r="L76" s="129">
        <f t="shared" si="8"/>
        <v>8387.8</v>
      </c>
      <c r="M76" s="129">
        <f t="shared" si="8"/>
        <v>8870.9</v>
      </c>
      <c r="N76" s="129">
        <f t="shared" si="8"/>
        <v>9223.5</v>
      </c>
      <c r="O76" s="129">
        <f t="shared" si="8"/>
        <v>9516.6</v>
      </c>
      <c r="P76" s="129">
        <f t="shared" si="8"/>
        <v>9965.8</v>
      </c>
      <c r="Q76" s="129">
        <f t="shared" si="8"/>
        <v>10469.1</v>
      </c>
      <c r="R76" s="129">
        <f t="shared" si="8"/>
        <v>10699.900000000001</v>
      </c>
      <c r="S76" s="129">
        <f t="shared" si="8"/>
        <v>11111</v>
      </c>
      <c r="T76" s="129">
        <f t="shared" si="8"/>
        <v>11798</v>
      </c>
      <c r="U76" s="129">
        <f t="shared" si="8"/>
        <v>12060</v>
      </c>
      <c r="V76" s="129">
        <f t="shared" si="8"/>
        <v>12583</v>
      </c>
      <c r="W76" s="129">
        <f t="shared" si="8"/>
        <v>12657</v>
      </c>
      <c r="X76" s="129">
        <f t="shared" si="8"/>
        <v>13036</v>
      </c>
      <c r="Y76" s="129">
        <f t="shared" si="8"/>
        <v>13225</v>
      </c>
      <c r="Z76" s="129">
        <f>Z55+Z68+Z73</f>
        <v>14177.5</v>
      </c>
      <c r="AA76" s="130" t="s">
        <v>92</v>
      </c>
    </row>
    <row r="77" spans="2:27" ht="12.75">
      <c r="B77" s="129">
        <f aca="true" t="shared" si="9" ref="B77:Z77">B47+B67+B72</f>
        <v>1188.1</v>
      </c>
      <c r="C77" s="129">
        <f t="shared" si="9"/>
        <v>1404.2</v>
      </c>
      <c r="D77" s="129">
        <f t="shared" si="9"/>
        <v>1654.9</v>
      </c>
      <c r="E77" s="129">
        <f t="shared" si="9"/>
        <v>1873.1</v>
      </c>
      <c r="F77" s="129">
        <f t="shared" si="9"/>
        <v>2079.1</v>
      </c>
      <c r="G77" s="129">
        <f t="shared" si="9"/>
        <v>2154.8</v>
      </c>
      <c r="H77" s="129">
        <f t="shared" si="9"/>
        <v>2157.7</v>
      </c>
      <c r="I77" s="129">
        <f t="shared" si="9"/>
        <v>2160.8</v>
      </c>
      <c r="J77" s="129">
        <f t="shared" si="9"/>
        <v>2072</v>
      </c>
      <c r="K77" s="129">
        <f t="shared" si="9"/>
        <v>2034.3</v>
      </c>
      <c r="L77" s="129">
        <f t="shared" si="9"/>
        <v>2020.9</v>
      </c>
      <c r="M77" s="129">
        <f t="shared" si="9"/>
        <v>1983.1</v>
      </c>
      <c r="N77" s="129">
        <f t="shared" si="9"/>
        <v>1899.5</v>
      </c>
      <c r="O77" s="129">
        <f t="shared" si="9"/>
        <v>1903.8000000000002</v>
      </c>
      <c r="P77" s="129">
        <f t="shared" si="9"/>
        <v>1804.8</v>
      </c>
      <c r="Q77" s="129">
        <f t="shared" si="9"/>
        <v>1719.1</v>
      </c>
      <c r="R77" s="129">
        <f t="shared" si="9"/>
        <v>1624.6999999999998</v>
      </c>
      <c r="S77" s="129">
        <f t="shared" si="9"/>
        <v>1567</v>
      </c>
      <c r="T77" s="129">
        <f t="shared" si="9"/>
        <v>1465</v>
      </c>
      <c r="U77" s="129">
        <f t="shared" si="9"/>
        <v>1361</v>
      </c>
      <c r="V77" s="129">
        <f t="shared" si="9"/>
        <v>1302</v>
      </c>
      <c r="W77" s="129">
        <f t="shared" si="9"/>
        <v>1146</v>
      </c>
      <c r="X77" s="129">
        <f t="shared" si="9"/>
        <v>1106</v>
      </c>
      <c r="Y77" s="129">
        <f t="shared" si="9"/>
        <v>1016</v>
      </c>
      <c r="Z77" s="129">
        <f>Z47+Z67+Z72</f>
        <v>1020</v>
      </c>
      <c r="AA77" s="130" t="s">
        <v>91</v>
      </c>
    </row>
    <row r="78" spans="2:27" ht="31.5" customHeight="1">
      <c r="B78" s="131">
        <f aca="true" t="shared" si="10" ref="B78:Z80">1000*B75/B37</f>
        <v>1137.7530864197531</v>
      </c>
      <c r="C78" s="131">
        <f t="shared" si="10"/>
        <v>1217.4174897615032</v>
      </c>
      <c r="D78" s="131">
        <f t="shared" si="10"/>
        <v>1318.1474480151228</v>
      </c>
      <c r="E78" s="131">
        <f t="shared" si="10"/>
        <v>1393.5253456221199</v>
      </c>
      <c r="F78" s="131">
        <f t="shared" si="10"/>
        <v>1504.4634597594818</v>
      </c>
      <c r="G78" s="131">
        <f t="shared" si="10"/>
        <v>1596.0798551242867</v>
      </c>
      <c r="H78" s="131">
        <f t="shared" si="10"/>
        <v>1672.5167120257274</v>
      </c>
      <c r="I78" s="131">
        <f t="shared" si="10"/>
        <v>1741.2304547215526</v>
      </c>
      <c r="J78" s="131">
        <f t="shared" si="10"/>
        <v>1799.674440480868</v>
      </c>
      <c r="K78" s="131">
        <f t="shared" si="10"/>
        <v>1836.3000092166021</v>
      </c>
      <c r="L78" s="131">
        <f t="shared" si="10"/>
        <v>1829.926504767591</v>
      </c>
      <c r="M78" s="131">
        <f t="shared" si="10"/>
        <v>1826.5360392989387</v>
      </c>
      <c r="N78" s="131">
        <f t="shared" si="10"/>
        <v>1824.1046832407696</v>
      </c>
      <c r="O78" s="131">
        <f t="shared" si="10"/>
        <v>1854.2210025493468</v>
      </c>
      <c r="P78" s="131">
        <f t="shared" si="10"/>
        <v>1887.39102949294</v>
      </c>
      <c r="Q78" s="131">
        <f t="shared" si="10"/>
        <v>1938.0754660336697</v>
      </c>
      <c r="R78" s="131">
        <f t="shared" si="10"/>
        <v>1963.948907114797</v>
      </c>
      <c r="S78" s="131">
        <f t="shared" si="10"/>
        <v>2031.4228456913827</v>
      </c>
      <c r="T78" s="131">
        <f t="shared" si="10"/>
        <v>2143.985521632439</v>
      </c>
      <c r="U78" s="131">
        <f t="shared" si="10"/>
        <v>2190.120760052046</v>
      </c>
      <c r="V78" s="131">
        <f t="shared" si="10"/>
        <v>2287.0225493153243</v>
      </c>
      <c r="W78" s="131">
        <f t="shared" si="10"/>
        <v>2275.0598417894557</v>
      </c>
      <c r="X78" s="131">
        <f t="shared" si="10"/>
        <v>2356.1296774731222</v>
      </c>
      <c r="Y78" s="131">
        <f t="shared" si="10"/>
        <v>2392.5210084033615</v>
      </c>
      <c r="Z78" s="131">
        <f>1000*Z75/Z37</f>
        <v>2472.2050447518304</v>
      </c>
      <c r="AA78" s="130" t="s">
        <v>93</v>
      </c>
    </row>
    <row r="79" spans="1:27" ht="12.75">
      <c r="A79" s="5"/>
      <c r="B79" s="131">
        <f t="shared" si="10"/>
        <v>1148.388179986568</v>
      </c>
      <c r="C79" s="131">
        <f t="shared" si="10"/>
        <v>1209.645343056016</v>
      </c>
      <c r="D79" s="131">
        <f t="shared" si="10"/>
        <v>1284.3207855973815</v>
      </c>
      <c r="E79" s="131">
        <f t="shared" si="10"/>
        <v>1331.70653907496</v>
      </c>
      <c r="F79" s="131">
        <f t="shared" si="10"/>
        <v>1414.0894568690096</v>
      </c>
      <c r="G79" s="131">
        <f t="shared" si="10"/>
        <v>1516.3683340517273</v>
      </c>
      <c r="H79" s="131">
        <f t="shared" si="10"/>
        <v>1612.7331921605078</v>
      </c>
      <c r="I79" s="131">
        <f t="shared" si="10"/>
        <v>1683.364777134433</v>
      </c>
      <c r="J79" s="131">
        <f t="shared" si="10"/>
        <v>1756.3667287287158</v>
      </c>
      <c r="K79" s="131">
        <f t="shared" si="10"/>
        <v>1797.5369268992445</v>
      </c>
      <c r="L79" s="131">
        <f t="shared" si="10"/>
        <v>1791.4067662457426</v>
      </c>
      <c r="M79" s="131">
        <f t="shared" si="10"/>
        <v>1793.6555115443489</v>
      </c>
      <c r="N79" s="131">
        <f t="shared" si="10"/>
        <v>1802.8687573702412</v>
      </c>
      <c r="O79" s="131">
        <f t="shared" si="10"/>
        <v>1836.613641554643</v>
      </c>
      <c r="P79" s="131">
        <f t="shared" si="10"/>
        <v>1886.3346075716863</v>
      </c>
      <c r="Q79" s="131">
        <f t="shared" si="10"/>
        <v>1951.4933003222384</v>
      </c>
      <c r="R79" s="131">
        <f t="shared" si="10"/>
        <v>1989.139198473517</v>
      </c>
      <c r="S79" s="131">
        <f t="shared" si="10"/>
        <v>2070.0512342803913</v>
      </c>
      <c r="T79" s="131">
        <f t="shared" si="10"/>
        <v>2203.244753170946</v>
      </c>
      <c r="U79" s="131">
        <f t="shared" si="10"/>
        <v>2254.542524625876</v>
      </c>
      <c r="V79" s="131">
        <f t="shared" si="10"/>
        <v>2350.2162084977786</v>
      </c>
      <c r="W79" s="131">
        <f t="shared" si="10"/>
        <v>2341.025684419861</v>
      </c>
      <c r="X79" s="131">
        <f t="shared" si="10"/>
        <v>2417.431617987946</v>
      </c>
      <c r="Y79" s="131">
        <f t="shared" si="10"/>
        <v>2459.09259947936</v>
      </c>
      <c r="Z79" s="131">
        <f>1000*Z76/Z38</f>
        <v>2552.434962642902</v>
      </c>
      <c r="AA79" s="130" t="s">
        <v>92</v>
      </c>
    </row>
    <row r="80" spans="1:27" ht="13.5">
      <c r="A80" s="4" t="s">
        <v>29</v>
      </c>
      <c r="B80" s="131">
        <f t="shared" si="10"/>
        <v>1109.3370681605975</v>
      </c>
      <c r="C80" s="131">
        <f t="shared" si="10"/>
        <v>1238.2716049382716</v>
      </c>
      <c r="D80" s="131">
        <f t="shared" si="10"/>
        <v>1406.0322854715378</v>
      </c>
      <c r="E80" s="131">
        <f t="shared" si="10"/>
        <v>1555.7308970099668</v>
      </c>
      <c r="F80" s="131">
        <f t="shared" si="10"/>
        <v>1741.2897822445561</v>
      </c>
      <c r="G80" s="131">
        <f t="shared" si="10"/>
        <v>1809.63632240283</v>
      </c>
      <c r="H80" s="131">
        <f t="shared" si="10"/>
        <v>1842.8608200013216</v>
      </c>
      <c r="I80" s="131">
        <f t="shared" si="10"/>
        <v>1922.2998705952705</v>
      </c>
      <c r="J80" s="131">
        <f t="shared" si="10"/>
        <v>1957.1445789551037</v>
      </c>
      <c r="K80" s="131">
        <f t="shared" si="10"/>
        <v>2000.2615492169748</v>
      </c>
      <c r="L80" s="131">
        <f t="shared" si="10"/>
        <v>2008.988705962349</v>
      </c>
      <c r="M80" s="131">
        <f t="shared" si="10"/>
        <v>1989.1859143048157</v>
      </c>
      <c r="N80" s="131">
        <f t="shared" si="10"/>
        <v>1934.370904291666</v>
      </c>
      <c r="O80" s="131">
        <f t="shared" si="10"/>
        <v>1967.3330536340586</v>
      </c>
      <c r="P80" s="131">
        <f t="shared" si="10"/>
        <v>1893.1405647428794</v>
      </c>
      <c r="Q80" s="131">
        <f t="shared" si="10"/>
        <v>1860.195855651139</v>
      </c>
      <c r="R80" s="131">
        <f t="shared" si="10"/>
        <v>1812.97773810188</v>
      </c>
      <c r="S80" s="131">
        <f t="shared" si="10"/>
        <v>1801.1494252873563</v>
      </c>
      <c r="T80" s="131">
        <f t="shared" si="10"/>
        <v>1768.9220321955884</v>
      </c>
      <c r="U80" s="131">
        <f t="shared" si="10"/>
        <v>1753.48296989253</v>
      </c>
      <c r="V80" s="131">
        <f t="shared" si="10"/>
        <v>1821.740839875696</v>
      </c>
      <c r="W80" s="131">
        <f t="shared" si="10"/>
        <v>1742.3841014292568</v>
      </c>
      <c r="X80" s="131">
        <f t="shared" si="10"/>
        <v>1822.0757825370677</v>
      </c>
      <c r="Y80" s="131">
        <f t="shared" si="10"/>
        <v>1776.2237762237762</v>
      </c>
      <c r="Z80" s="131">
        <f>1000*Z77/Z39</f>
        <v>1727.3497036409822</v>
      </c>
      <c r="AA80" s="130" t="s">
        <v>91</v>
      </c>
    </row>
    <row r="81" spans="1:27" ht="12.75">
      <c r="A81" s="6" t="s">
        <v>35</v>
      </c>
      <c r="B81" s="7">
        <f aca="true" t="shared" si="11" ref="B81:P81">B5</f>
        <v>1984</v>
      </c>
      <c r="C81" s="7">
        <f t="shared" si="11"/>
        <v>1985</v>
      </c>
      <c r="D81" s="7">
        <f t="shared" si="11"/>
        <v>1986</v>
      </c>
      <c r="E81" s="7">
        <f t="shared" si="11"/>
        <v>1987</v>
      </c>
      <c r="F81" s="7">
        <f t="shared" si="11"/>
        <v>1988</v>
      </c>
      <c r="G81" s="7">
        <f t="shared" si="11"/>
        <v>1989</v>
      </c>
      <c r="H81" s="7">
        <f t="shared" si="11"/>
        <v>1990</v>
      </c>
      <c r="I81" s="7">
        <f t="shared" si="11"/>
        <v>1991</v>
      </c>
      <c r="J81" s="7">
        <f t="shared" si="11"/>
        <v>1992</v>
      </c>
      <c r="K81" s="7">
        <f t="shared" si="11"/>
        <v>1993</v>
      </c>
      <c r="L81" s="7">
        <f t="shared" si="11"/>
        <v>1994</v>
      </c>
      <c r="M81" s="7">
        <f t="shared" si="11"/>
        <v>1995</v>
      </c>
      <c r="N81" s="7">
        <f t="shared" si="11"/>
        <v>1996</v>
      </c>
      <c r="O81" s="7">
        <f t="shared" si="11"/>
        <v>1997</v>
      </c>
      <c r="P81" s="7">
        <f t="shared" si="11"/>
        <v>1998</v>
      </c>
      <c r="Q81" s="7">
        <f aca="true" t="shared" si="12" ref="Q81:Z81">Q5</f>
        <v>1999</v>
      </c>
      <c r="R81" s="7">
        <f t="shared" si="12"/>
        <v>2000</v>
      </c>
      <c r="S81" s="7">
        <f t="shared" si="12"/>
        <v>2001</v>
      </c>
      <c r="T81" s="7">
        <f t="shared" si="12"/>
        <v>2002</v>
      </c>
      <c r="U81" s="7">
        <f t="shared" si="12"/>
        <v>2003</v>
      </c>
      <c r="V81" s="7">
        <f>V5</f>
        <v>2004</v>
      </c>
      <c r="W81" s="7">
        <f>W5</f>
        <v>2005</v>
      </c>
      <c r="X81" s="7">
        <f>X5</f>
        <v>2006</v>
      </c>
      <c r="Y81" s="7">
        <f>Y5</f>
        <v>2007</v>
      </c>
      <c r="Z81" s="7">
        <f t="shared" si="12"/>
        <v>2008</v>
      </c>
      <c r="AA81" s="6" t="s">
        <v>35</v>
      </c>
    </row>
    <row r="82" spans="1:27" ht="12.75">
      <c r="A82" s="8"/>
      <c r="B82" s="9"/>
      <c r="C82" s="9"/>
      <c r="D82" s="9"/>
      <c r="E82" s="9"/>
      <c r="F82" s="9"/>
      <c r="G82" s="9"/>
      <c r="H82" s="9"/>
      <c r="I82" s="9"/>
      <c r="J82" s="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8"/>
    </row>
    <row r="83" spans="1:27" ht="12.75">
      <c r="A83" s="10" t="s">
        <v>2</v>
      </c>
      <c r="B83" s="9"/>
      <c r="C83" s="9"/>
      <c r="D83" s="9"/>
      <c r="E83" s="9"/>
      <c r="F83" s="9"/>
      <c r="G83" s="9"/>
      <c r="H83" s="9"/>
      <c r="I83" s="9"/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0" t="s">
        <v>2</v>
      </c>
    </row>
    <row r="84" spans="1:27" ht="12.75">
      <c r="A84" s="11" t="s">
        <v>3</v>
      </c>
      <c r="B84" s="35">
        <v>119.1</v>
      </c>
      <c r="C84" s="34">
        <v>127.4</v>
      </c>
      <c r="D84" s="34">
        <v>133.2</v>
      </c>
      <c r="E84" s="34">
        <v>139.8</v>
      </c>
      <c r="F84" s="34">
        <v>145.9</v>
      </c>
      <c r="G84" s="34">
        <v>152.64945142020147</v>
      </c>
      <c r="H84" s="35">
        <v>152.2747607576467</v>
      </c>
      <c r="I84" s="35">
        <v>154.42651040186516</v>
      </c>
      <c r="J84" s="35">
        <v>157.11664509751355</v>
      </c>
      <c r="K84" s="35">
        <v>160.09457762699142</v>
      </c>
      <c r="L84" s="35">
        <v>162.5756133436755</v>
      </c>
      <c r="M84" s="35">
        <v>165.1495496121934</v>
      </c>
      <c r="N84" s="35">
        <v>164.7318873680176</v>
      </c>
      <c r="O84" s="35">
        <v>170.12957512142697</v>
      </c>
      <c r="P84" s="22">
        <v>171.98239528159934</v>
      </c>
      <c r="Q84" s="36">
        <v>175.99983319322618</v>
      </c>
      <c r="R84" s="36">
        <v>176.92932013960615</v>
      </c>
      <c r="S84" s="36">
        <v>179.07801418439718</v>
      </c>
      <c r="T84" s="36">
        <v>188.38901984521078</v>
      </c>
      <c r="U84" s="36">
        <v>189.5051386858291</v>
      </c>
      <c r="V84" s="36">
        <v>199.96467907647593</v>
      </c>
      <c r="W84" s="36">
        <v>199.61067669669072</v>
      </c>
      <c r="X84" s="36">
        <v>205.81633326731367</v>
      </c>
      <c r="Y84" s="36">
        <v>207.68046069371906</v>
      </c>
      <c r="Z84" s="36">
        <v>214.16471201459476</v>
      </c>
      <c r="AA84" s="11" t="s">
        <v>3</v>
      </c>
    </row>
    <row r="85" spans="1:27" ht="12.75">
      <c r="A85" s="12" t="s">
        <v>4</v>
      </c>
      <c r="B85" s="38">
        <v>114.2</v>
      </c>
      <c r="C85" s="37">
        <v>121.2</v>
      </c>
      <c r="D85" s="37">
        <v>132.6</v>
      </c>
      <c r="E85" s="37">
        <v>144.4</v>
      </c>
      <c r="F85" s="37">
        <v>155.2</v>
      </c>
      <c r="G85" s="37">
        <v>164.79371606209318</v>
      </c>
      <c r="H85" s="38">
        <v>165.68042334258277</v>
      </c>
      <c r="I85" s="38">
        <v>171.9328911122816</v>
      </c>
      <c r="J85" s="38">
        <v>173.88496639517112</v>
      </c>
      <c r="K85" s="38">
        <v>177.3187365611427</v>
      </c>
      <c r="L85" s="38">
        <v>180.35441020484828</v>
      </c>
      <c r="M85" s="38">
        <v>181.55702708595683</v>
      </c>
      <c r="N85" s="38">
        <v>175.43863604311628</v>
      </c>
      <c r="O85" s="38">
        <v>179.62584675641776</v>
      </c>
      <c r="P85" s="33">
        <v>170.75419041894577</v>
      </c>
      <c r="Q85" s="33">
        <v>165.90311917209678</v>
      </c>
      <c r="R85" s="33">
        <v>161.80176988434405</v>
      </c>
      <c r="S85" s="33">
        <v>163.00768386388583</v>
      </c>
      <c r="T85" s="33">
        <v>158.08494185782894</v>
      </c>
      <c r="U85" s="33">
        <v>155.39885395671539</v>
      </c>
      <c r="V85" s="33">
        <v>160.98241551675358</v>
      </c>
      <c r="W85" s="33">
        <v>156.69772188049902</v>
      </c>
      <c r="X85" s="33">
        <v>159.66076696165192</v>
      </c>
      <c r="Y85" s="33">
        <v>155.12820512820514</v>
      </c>
      <c r="Z85" s="33">
        <v>156.8627450980392</v>
      </c>
      <c r="AA85" s="12" t="s">
        <v>4</v>
      </c>
    </row>
    <row r="86" spans="1:27" ht="12.75">
      <c r="A86" s="12" t="s">
        <v>5</v>
      </c>
      <c r="B86" s="40">
        <v>112.4</v>
      </c>
      <c r="C86" s="39">
        <v>120.4</v>
      </c>
      <c r="D86" s="39">
        <v>131.4</v>
      </c>
      <c r="E86" s="39">
        <v>145.1</v>
      </c>
      <c r="F86" s="39">
        <v>159</v>
      </c>
      <c r="G86" s="39">
        <v>170.14482185592075</v>
      </c>
      <c r="H86" s="40">
        <v>172.51563368416586</v>
      </c>
      <c r="I86" s="40">
        <v>179.53969558030397</v>
      </c>
      <c r="J86" s="40">
        <v>180.7319394381192</v>
      </c>
      <c r="K86" s="40">
        <v>184.25147297953666</v>
      </c>
      <c r="L86" s="40">
        <v>188.81463230592374</v>
      </c>
      <c r="M86" s="40">
        <v>188.5715899128796</v>
      </c>
      <c r="N86" s="40">
        <v>182.84738527352405</v>
      </c>
      <c r="O86" s="40">
        <v>187.51670686429944</v>
      </c>
      <c r="P86" s="23">
        <v>178.42631947031884</v>
      </c>
      <c r="Q86" s="23">
        <v>173.1985767194041</v>
      </c>
      <c r="R86" s="23">
        <v>168.31448242261115</v>
      </c>
      <c r="S86" s="23">
        <v>168.64615384615385</v>
      </c>
      <c r="T86" s="23">
        <v>163.05999602222582</v>
      </c>
      <c r="U86" s="23">
        <v>160.17712357998897</v>
      </c>
      <c r="V86" s="23">
        <v>165.80628568489274</v>
      </c>
      <c r="W86" s="23">
        <v>162.50378570852084</v>
      </c>
      <c r="X86" s="23">
        <v>136.52826541966712</v>
      </c>
      <c r="Y86" s="23">
        <v>149.04721241428788</v>
      </c>
      <c r="Z86" s="23">
        <v>155.53213469882522</v>
      </c>
      <c r="AA86" s="12" t="s">
        <v>5</v>
      </c>
    </row>
    <row r="87" spans="1:27" ht="12.75">
      <c r="A87" s="12" t="s">
        <v>6</v>
      </c>
      <c r="B87" s="40">
        <v>118.8</v>
      </c>
      <c r="C87" s="39">
        <v>126.1</v>
      </c>
      <c r="D87" s="39">
        <v>137.4</v>
      </c>
      <c r="E87" s="39">
        <v>152</v>
      </c>
      <c r="F87" s="39">
        <v>166.9</v>
      </c>
      <c r="G87" s="39">
        <v>186.1936951440696</v>
      </c>
      <c r="H87" s="40">
        <v>187.02884731730344</v>
      </c>
      <c r="I87" s="40">
        <v>192.2821299405931</v>
      </c>
      <c r="J87" s="40">
        <v>185.94962762642277</v>
      </c>
      <c r="K87" s="40">
        <v>188.4364562188882</v>
      </c>
      <c r="L87" s="40">
        <v>192.53509468385224</v>
      </c>
      <c r="M87" s="40">
        <v>192.5288520307815</v>
      </c>
      <c r="N87" s="40">
        <v>186.83333168309127</v>
      </c>
      <c r="O87" s="40">
        <v>185.9860821351357</v>
      </c>
      <c r="P87" s="23">
        <v>171.33644448382424</v>
      </c>
      <c r="Q87" s="23">
        <v>173.056737225916</v>
      </c>
      <c r="R87" s="23">
        <v>164.86374982371683</v>
      </c>
      <c r="S87" s="23">
        <v>162.94864864864863</v>
      </c>
      <c r="T87" s="23">
        <v>156.76481132921037</v>
      </c>
      <c r="U87" s="23">
        <v>154.2112636910738</v>
      </c>
      <c r="V87" s="23">
        <v>153.57349082115107</v>
      </c>
      <c r="W87" s="23">
        <v>148.80181465627632</v>
      </c>
      <c r="X87" s="23">
        <v>142.58894781716302</v>
      </c>
      <c r="Y87" s="23">
        <v>155.53919174316908</v>
      </c>
      <c r="Z87" s="23">
        <v>158.87961965473048</v>
      </c>
      <c r="AA87" s="12" t="s">
        <v>6</v>
      </c>
    </row>
    <row r="88" spans="1:27" ht="12.75">
      <c r="A88" s="12" t="s">
        <v>7</v>
      </c>
      <c r="B88" s="40">
        <v>95.7</v>
      </c>
      <c r="C88" s="39">
        <v>106.1</v>
      </c>
      <c r="D88" s="39">
        <v>116.3</v>
      </c>
      <c r="E88" s="39">
        <v>128.8</v>
      </c>
      <c r="F88" s="39">
        <v>141.3</v>
      </c>
      <c r="G88" s="39">
        <v>134.98654326592035</v>
      </c>
      <c r="H88" s="40">
        <v>141.9105718120053</v>
      </c>
      <c r="I88" s="40">
        <v>153.04978127819348</v>
      </c>
      <c r="J88" s="40">
        <v>169.6373080064701</v>
      </c>
      <c r="K88" s="40">
        <v>175.3254944719531</v>
      </c>
      <c r="L88" s="40">
        <v>180.85171474898277</v>
      </c>
      <c r="M88" s="40">
        <v>179.94165874093207</v>
      </c>
      <c r="N88" s="40">
        <v>174.17687686024496</v>
      </c>
      <c r="O88" s="40">
        <v>191.18805716829624</v>
      </c>
      <c r="P88" s="23">
        <v>193.2795175338579</v>
      </c>
      <c r="Q88" s="23">
        <v>173.41177244668106</v>
      </c>
      <c r="R88" s="23">
        <v>172.73336584595373</v>
      </c>
      <c r="S88" s="23">
        <v>174.75652173913045</v>
      </c>
      <c r="T88" s="23">
        <v>168.59943564382465</v>
      </c>
      <c r="U88" s="23">
        <v>164.41759344932478</v>
      </c>
      <c r="V88" s="23">
        <v>172.68379233202188</v>
      </c>
      <c r="W88" s="23">
        <v>168.53911632163266</v>
      </c>
      <c r="X88" s="23">
        <v>172.04467937826442</v>
      </c>
      <c r="Y88" s="23">
        <v>162.10916846094838</v>
      </c>
      <c r="Z88" s="23">
        <v>154.93855105617428</v>
      </c>
      <c r="AA88" s="12" t="s">
        <v>7</v>
      </c>
    </row>
    <row r="89" spans="1:27" ht="12.75">
      <c r="A89" s="12" t="s">
        <v>8</v>
      </c>
      <c r="B89" s="40">
        <v>117.2</v>
      </c>
      <c r="C89" s="39">
        <v>125.5</v>
      </c>
      <c r="D89" s="39">
        <v>137.8</v>
      </c>
      <c r="E89" s="39">
        <v>142.5</v>
      </c>
      <c r="F89" s="39">
        <v>144.1</v>
      </c>
      <c r="G89" s="39">
        <v>150.23123084644558</v>
      </c>
      <c r="H89" s="40">
        <v>146.73627699212113</v>
      </c>
      <c r="I89" s="40">
        <v>150.35843961962203</v>
      </c>
      <c r="J89" s="40">
        <v>154.332348544569</v>
      </c>
      <c r="K89" s="40">
        <v>157.46596162680456</v>
      </c>
      <c r="L89" s="40">
        <v>154.789057123581</v>
      </c>
      <c r="M89" s="40">
        <v>161.73964391326493</v>
      </c>
      <c r="N89" s="40">
        <v>153.26122687781185</v>
      </c>
      <c r="O89" s="40">
        <v>155.91615416622452</v>
      </c>
      <c r="P89" s="23">
        <v>146.94584651557298</v>
      </c>
      <c r="Q89" s="23">
        <v>142.6976500953801</v>
      </c>
      <c r="R89" s="23">
        <v>140.38654688735338</v>
      </c>
      <c r="S89" s="23">
        <v>143.0859375</v>
      </c>
      <c r="T89" s="23">
        <v>139.7362781492628</v>
      </c>
      <c r="U89" s="23">
        <v>138.07882940258952</v>
      </c>
      <c r="V89" s="23">
        <v>143.62903478779134</v>
      </c>
      <c r="W89" s="23">
        <v>135.58617993451597</v>
      </c>
      <c r="X89" s="23">
        <v>129.1783333333333</v>
      </c>
      <c r="Y89" s="23">
        <v>151.6590355306761</v>
      </c>
      <c r="Z89" s="23">
        <v>164.38341544203828</v>
      </c>
      <c r="AA89" s="12" t="s">
        <v>8</v>
      </c>
    </row>
    <row r="90" spans="1:27" ht="12.75">
      <c r="A90" s="12" t="s">
        <v>6</v>
      </c>
      <c r="B90" s="40">
        <v>122.9</v>
      </c>
      <c r="C90" s="39">
        <v>131.3</v>
      </c>
      <c r="D90" s="39">
        <v>139.3</v>
      </c>
      <c r="E90" s="39">
        <v>144.8</v>
      </c>
      <c r="F90" s="39">
        <v>147.4</v>
      </c>
      <c r="G90" s="39">
        <v>153.14859392130782</v>
      </c>
      <c r="H90" s="40">
        <v>149.58586286375171</v>
      </c>
      <c r="I90" s="40">
        <v>154.66666666666666</v>
      </c>
      <c r="J90" s="40">
        <v>156.8987979288414</v>
      </c>
      <c r="K90" s="40">
        <v>162.21706526005553</v>
      </c>
      <c r="L90" s="40">
        <v>164.17241937158494</v>
      </c>
      <c r="M90" s="23" t="s">
        <v>9</v>
      </c>
      <c r="N90" s="23" t="s">
        <v>9</v>
      </c>
      <c r="O90" s="23" t="s">
        <v>9</v>
      </c>
      <c r="P90" s="23" t="s">
        <v>9</v>
      </c>
      <c r="Q90" s="23" t="s">
        <v>9</v>
      </c>
      <c r="R90" s="23" t="s">
        <v>9</v>
      </c>
      <c r="S90" s="23" t="s">
        <v>9</v>
      </c>
      <c r="T90" s="23" t="s">
        <v>9</v>
      </c>
      <c r="U90" s="23" t="s">
        <v>9</v>
      </c>
      <c r="V90" s="23" t="s">
        <v>9</v>
      </c>
      <c r="W90" s="23" t="s">
        <v>9</v>
      </c>
      <c r="X90" s="23" t="s">
        <v>9</v>
      </c>
      <c r="Y90" s="23" t="s">
        <v>9</v>
      </c>
      <c r="Z90" s="23" t="s">
        <v>9</v>
      </c>
      <c r="AA90" s="12" t="s">
        <v>6</v>
      </c>
    </row>
    <row r="91" spans="1:27" ht="12.75">
      <c r="A91" s="12" t="s">
        <v>7</v>
      </c>
      <c r="B91" s="40">
        <v>107.5</v>
      </c>
      <c r="C91" s="39">
        <v>117.2</v>
      </c>
      <c r="D91" s="39">
        <v>136</v>
      </c>
      <c r="E91" s="39">
        <v>140.1</v>
      </c>
      <c r="F91" s="39">
        <v>140.7</v>
      </c>
      <c r="G91" s="39">
        <v>147.17875239009618</v>
      </c>
      <c r="H91" s="40">
        <v>144.00442581412918</v>
      </c>
      <c r="I91" s="40">
        <v>146.3126126126126</v>
      </c>
      <c r="J91" s="40">
        <v>151.8958172074143</v>
      </c>
      <c r="K91" s="40">
        <v>153.46804517100188</v>
      </c>
      <c r="L91" s="40">
        <v>147.41607820684098</v>
      </c>
      <c r="M91" s="23" t="s">
        <v>9</v>
      </c>
      <c r="N91" s="23" t="s">
        <v>9</v>
      </c>
      <c r="O91" s="23" t="s">
        <v>9</v>
      </c>
      <c r="P91" s="23" t="s">
        <v>9</v>
      </c>
      <c r="Q91" s="23" t="s">
        <v>9</v>
      </c>
      <c r="R91" s="23" t="s">
        <v>9</v>
      </c>
      <c r="S91" s="23" t="s">
        <v>9</v>
      </c>
      <c r="T91" s="23" t="s">
        <v>9</v>
      </c>
      <c r="U91" s="23" t="s">
        <v>9</v>
      </c>
      <c r="V91" s="23" t="s">
        <v>9</v>
      </c>
      <c r="W91" s="23" t="s">
        <v>9</v>
      </c>
      <c r="X91" s="23" t="s">
        <v>9</v>
      </c>
      <c r="Y91" s="23" t="s">
        <v>9</v>
      </c>
      <c r="Z91" s="23" t="s">
        <v>9</v>
      </c>
      <c r="AA91" s="12" t="s">
        <v>7</v>
      </c>
    </row>
    <row r="92" spans="1:27" ht="12.75">
      <c r="A92" s="12" t="s">
        <v>10</v>
      </c>
      <c r="B92" s="40">
        <v>105.2</v>
      </c>
      <c r="C92" s="39">
        <v>102.1</v>
      </c>
      <c r="D92" s="39">
        <v>121.3</v>
      </c>
      <c r="E92" s="39">
        <v>130.2</v>
      </c>
      <c r="F92" s="39">
        <v>129.3</v>
      </c>
      <c r="G92" s="39">
        <v>112.51483573992107</v>
      </c>
      <c r="H92" s="40">
        <v>92.23730433071974</v>
      </c>
      <c r="I92" s="40">
        <v>91.36684296173205</v>
      </c>
      <c r="J92" s="40">
        <v>94.9242107414061</v>
      </c>
      <c r="K92" s="40">
        <v>92.73390219148216</v>
      </c>
      <c r="L92" s="40">
        <v>91.05424597672173</v>
      </c>
      <c r="M92" s="40">
        <v>89.99416569428239</v>
      </c>
      <c r="N92" s="40">
        <v>96.07590444705926</v>
      </c>
      <c r="O92" s="40">
        <v>93.98040296575395</v>
      </c>
      <c r="P92" s="23">
        <v>88.75581253627148</v>
      </c>
      <c r="Q92" s="23">
        <v>89.40163110902478</v>
      </c>
      <c r="R92" s="23">
        <v>90.39540552433532</v>
      </c>
      <c r="S92" s="23">
        <v>111.375</v>
      </c>
      <c r="T92" s="23">
        <v>116.91842900302116</v>
      </c>
      <c r="U92" s="23">
        <v>74.82078853046596</v>
      </c>
      <c r="V92" s="23">
        <v>69.08583391486393</v>
      </c>
      <c r="W92" s="23">
        <v>51.666666666666664</v>
      </c>
      <c r="X92" s="23">
        <v>36.083333333333336</v>
      </c>
      <c r="Y92" s="23">
        <v>30.25</v>
      </c>
      <c r="Z92" s="23">
        <v>29.333333333333332</v>
      </c>
      <c r="AA92" s="12" t="s">
        <v>10</v>
      </c>
    </row>
    <row r="93" spans="1:27" ht="12.75">
      <c r="A93" s="12" t="s">
        <v>11</v>
      </c>
      <c r="B93" s="40">
        <v>127</v>
      </c>
      <c r="C93" s="39">
        <v>135.2</v>
      </c>
      <c r="D93" s="39">
        <v>134.9</v>
      </c>
      <c r="E93" s="39">
        <v>134.8</v>
      </c>
      <c r="F93" s="39">
        <v>137.2</v>
      </c>
      <c r="G93" s="39">
        <v>142.53301411494212</v>
      </c>
      <c r="H93" s="40">
        <v>143.13173188438685</v>
      </c>
      <c r="I93" s="40">
        <v>144.4906711474794</v>
      </c>
      <c r="J93" s="40">
        <v>149.16020343668364</v>
      </c>
      <c r="K93" s="40">
        <v>152.95434915355284</v>
      </c>
      <c r="L93" s="40">
        <v>155.9755842487918</v>
      </c>
      <c r="M93" s="40">
        <v>159.6236359153977</v>
      </c>
      <c r="N93" s="40">
        <v>161.41869014049078</v>
      </c>
      <c r="O93" s="40">
        <v>168.14009764849928</v>
      </c>
      <c r="P93" s="23">
        <v>172.30772989564585</v>
      </c>
      <c r="Q93" s="23">
        <v>178.4047722499819</v>
      </c>
      <c r="R93" s="23">
        <v>180.2019667170953</v>
      </c>
      <c r="S93" s="23">
        <v>182.23660553757642</v>
      </c>
      <c r="T93" s="23">
        <v>193.67964618264776</v>
      </c>
      <c r="U93" s="23">
        <v>194.78473855631555</v>
      </c>
      <c r="V93" s="23">
        <v>205.16760478758172</v>
      </c>
      <c r="W93" s="23">
        <v>204.50560994023394</v>
      </c>
      <c r="X93" s="23">
        <v>210.35457907330866</v>
      </c>
      <c r="Y93" s="23">
        <v>212.1476315024702</v>
      </c>
      <c r="Z93" s="23">
        <v>218.6840995360607</v>
      </c>
      <c r="AA93" s="12" t="s">
        <v>11</v>
      </c>
    </row>
    <row r="94" spans="1:27" ht="12.75">
      <c r="A94" s="12" t="s">
        <v>28</v>
      </c>
      <c r="B94" s="40">
        <v>127</v>
      </c>
      <c r="C94" s="39">
        <v>135.2</v>
      </c>
      <c r="D94" s="39">
        <v>134.9</v>
      </c>
      <c r="E94" s="39">
        <v>134.8</v>
      </c>
      <c r="F94" s="39">
        <v>140.1</v>
      </c>
      <c r="G94" s="39">
        <v>146.7821139504369</v>
      </c>
      <c r="H94" s="40">
        <v>151.70481177067904</v>
      </c>
      <c r="I94" s="40">
        <v>155.2109800771782</v>
      </c>
      <c r="J94" s="40">
        <v>160.51343953951462</v>
      </c>
      <c r="K94" s="40">
        <v>164.37362240642693</v>
      </c>
      <c r="L94" s="40">
        <v>166.43297946598764</v>
      </c>
      <c r="M94" s="40">
        <v>170.4252144419195</v>
      </c>
      <c r="N94" s="40">
        <v>171.61774045644566</v>
      </c>
      <c r="O94" s="40">
        <v>168.14009764849928</v>
      </c>
      <c r="P94" s="23">
        <v>172.30772989564585</v>
      </c>
      <c r="Q94" s="23">
        <v>178.40364979361286</v>
      </c>
      <c r="R94" s="23">
        <v>180.2019667170953</v>
      </c>
      <c r="S94" s="23">
        <v>164.79683567062207</v>
      </c>
      <c r="T94" s="23">
        <v>175.80152499655722</v>
      </c>
      <c r="U94" s="23">
        <v>176.63507905689178</v>
      </c>
      <c r="V94" s="23">
        <v>185.8517548304998</v>
      </c>
      <c r="W94" s="23">
        <v>185.19019021724444</v>
      </c>
      <c r="X94" s="23">
        <v>190.08773838010293</v>
      </c>
      <c r="Y94" s="23">
        <v>191.58674803836095</v>
      </c>
      <c r="Z94" s="23">
        <v>197.45536341909178</v>
      </c>
      <c r="AA94" s="12" t="s">
        <v>28</v>
      </c>
    </row>
    <row r="95" spans="1:27" ht="12.75">
      <c r="A95" s="12" t="s">
        <v>13</v>
      </c>
      <c r="B95" s="23" t="s">
        <v>9</v>
      </c>
      <c r="C95" s="26">
        <v>134.8</v>
      </c>
      <c r="D95" s="26">
        <v>133.7</v>
      </c>
      <c r="E95" s="26">
        <v>134.9</v>
      </c>
      <c r="F95" s="26">
        <v>140.7</v>
      </c>
      <c r="G95" s="26">
        <v>146.83174685285545</v>
      </c>
      <c r="H95" s="23">
        <v>151.16502313321828</v>
      </c>
      <c r="I95" s="23">
        <v>154.40124349978623</v>
      </c>
      <c r="J95" s="23">
        <v>159.53588645816092</v>
      </c>
      <c r="K95" s="23">
        <v>164.61990924551387</v>
      </c>
      <c r="L95" s="23">
        <v>167.42519997580825</v>
      </c>
      <c r="M95" s="23">
        <v>172.10330578043886</v>
      </c>
      <c r="N95" s="23">
        <v>173.27733473875404</v>
      </c>
      <c r="O95" s="23">
        <v>169.49133686955437</v>
      </c>
      <c r="P95" s="23">
        <v>167.41280590595986</v>
      </c>
      <c r="Q95" s="23">
        <v>175.63862928348908</v>
      </c>
      <c r="R95" s="23">
        <v>177.07529162248144</v>
      </c>
      <c r="S95" s="23">
        <v>178.35340610395414</v>
      </c>
      <c r="T95" s="23">
        <v>190.6079027488564</v>
      </c>
      <c r="U95" s="23">
        <v>191.16650057010577</v>
      </c>
      <c r="V95" s="23">
        <v>208.32942188999706</v>
      </c>
      <c r="W95" s="23">
        <v>207.7329772608341</v>
      </c>
      <c r="X95" s="23">
        <v>213.52633908809207</v>
      </c>
      <c r="Y95" s="23">
        <v>214.29479977104575</v>
      </c>
      <c r="Z95" s="23">
        <v>219.33317716873583</v>
      </c>
      <c r="AA95" s="12" t="s">
        <v>13</v>
      </c>
    </row>
    <row r="96" spans="1:27" ht="12.75">
      <c r="A96" s="12" t="s">
        <v>14</v>
      </c>
      <c r="B96" s="23" t="s">
        <v>9</v>
      </c>
      <c r="C96" s="26">
        <v>131</v>
      </c>
      <c r="D96" s="26">
        <v>134.3</v>
      </c>
      <c r="E96" s="26">
        <v>134.9</v>
      </c>
      <c r="F96" s="26">
        <v>140.1</v>
      </c>
      <c r="G96" s="26">
        <v>152.9172322478066</v>
      </c>
      <c r="H96" s="23">
        <v>169.01452945136072</v>
      </c>
      <c r="I96" s="23">
        <v>176.01093659498156</v>
      </c>
      <c r="J96" s="23">
        <v>188.26585716709027</v>
      </c>
      <c r="K96" s="23">
        <v>197.45059086214428</v>
      </c>
      <c r="L96" s="23">
        <v>163.048066953044</v>
      </c>
      <c r="M96" s="23">
        <v>162.8054423516593</v>
      </c>
      <c r="N96" s="23">
        <v>166.85078430618532</v>
      </c>
      <c r="O96" s="23">
        <v>177.32018075272995</v>
      </c>
      <c r="P96" s="23">
        <v>182.36065558656836</v>
      </c>
      <c r="Q96" s="23">
        <v>192.58219696969695</v>
      </c>
      <c r="R96" s="23">
        <v>200.07945736434112</v>
      </c>
      <c r="S96" s="23">
        <v>213.1063828237934</v>
      </c>
      <c r="T96" s="23">
        <v>228.22465774769785</v>
      </c>
      <c r="U96" s="23">
        <v>237.5305276910589</v>
      </c>
      <c r="V96" s="23">
        <v>182.19858156028366</v>
      </c>
      <c r="W96" s="23">
        <v>182.23404255319147</v>
      </c>
      <c r="X96" s="23">
        <v>185.92198581560282</v>
      </c>
      <c r="Y96" s="23">
        <v>198.4646647098668</v>
      </c>
      <c r="Z96" s="23">
        <v>219.3331771687359</v>
      </c>
      <c r="AA96" s="12" t="s">
        <v>14</v>
      </c>
    </row>
    <row r="97" spans="1:27" ht="12.75">
      <c r="A97" s="12" t="s">
        <v>15</v>
      </c>
      <c r="B97" s="23">
        <v>131.1</v>
      </c>
      <c r="C97" s="26">
        <v>142.2</v>
      </c>
      <c r="D97" s="26">
        <v>136.9</v>
      </c>
      <c r="E97" s="26">
        <v>132.9</v>
      </c>
      <c r="F97" s="26">
        <v>136</v>
      </c>
      <c r="G97" s="26">
        <v>140.71698303954784</v>
      </c>
      <c r="H97" s="23">
        <v>140.24308257129766</v>
      </c>
      <c r="I97" s="23">
        <v>142.43899104405367</v>
      </c>
      <c r="J97" s="23">
        <v>142.60755178020597</v>
      </c>
      <c r="K97" s="23">
        <v>135.37121197428786</v>
      </c>
      <c r="L97" s="23">
        <v>163.42186226834733</v>
      </c>
      <c r="M97" s="23">
        <v>166.8689926056614</v>
      </c>
      <c r="N97" s="23">
        <v>166.01163325654218</v>
      </c>
      <c r="O97" s="23">
        <v>149.94896152323813</v>
      </c>
      <c r="P97" s="23">
        <v>205.26007592278492</v>
      </c>
      <c r="Q97" s="23">
        <v>188.25159489633174</v>
      </c>
      <c r="R97" s="23">
        <v>187.84117647058827</v>
      </c>
      <c r="S97" s="23">
        <v>187.1141975308642</v>
      </c>
      <c r="T97" s="23">
        <v>189.36239627845853</v>
      </c>
      <c r="U97" s="23">
        <v>189.38155649094014</v>
      </c>
      <c r="V97" s="23">
        <v>197.78832648852384</v>
      </c>
      <c r="W97" s="23">
        <v>196.0181975102763</v>
      </c>
      <c r="X97" s="23">
        <v>204.31286549707602</v>
      </c>
      <c r="Y97" s="23">
        <v>205.07246376811597</v>
      </c>
      <c r="Z97" s="23">
        <v>212.82593375616634</v>
      </c>
      <c r="AA97" s="12" t="s">
        <v>15</v>
      </c>
    </row>
    <row r="98" spans="1:27" ht="12.75">
      <c r="A98" s="13" t="s">
        <v>16</v>
      </c>
      <c r="B98" s="24"/>
      <c r="C98" s="27"/>
      <c r="D98" s="27"/>
      <c r="E98" s="27"/>
      <c r="F98" s="27">
        <v>91.9</v>
      </c>
      <c r="G98" s="27">
        <v>115.93793972802852</v>
      </c>
      <c r="H98" s="24">
        <v>113.46806482776675</v>
      </c>
      <c r="I98" s="24">
        <v>116.51488460076776</v>
      </c>
      <c r="J98" s="24">
        <v>124.44124875155006</v>
      </c>
      <c r="K98" s="24">
        <v>129.91417799316773</v>
      </c>
      <c r="L98" s="24">
        <v>135.59626436781613</v>
      </c>
      <c r="M98" s="24">
        <v>139.1018672427135</v>
      </c>
      <c r="N98" s="24">
        <v>142.35756926956603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13" t="s">
        <v>16</v>
      </c>
    </row>
    <row r="99" spans="1:26" ht="12.75">
      <c r="A99" s="14" t="s">
        <v>17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2.75">
      <c r="A100" s="14" t="s">
        <v>18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2.75">
      <c r="A101" s="5" t="s">
        <v>19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8.75" customHeight="1">
      <c r="A102" s="10" t="s">
        <v>20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7" ht="12.75">
      <c r="A103" s="11" t="s">
        <v>21</v>
      </c>
      <c r="B103" s="22">
        <v>83.5</v>
      </c>
      <c r="C103" s="41">
        <v>88.1</v>
      </c>
      <c r="D103" s="41">
        <v>93.8</v>
      </c>
      <c r="E103" s="41">
        <v>102.3</v>
      </c>
      <c r="F103" s="41">
        <v>104.6</v>
      </c>
      <c r="G103" s="41">
        <v>114.9314717513437</v>
      </c>
      <c r="H103" s="22">
        <v>125.81450207789635</v>
      </c>
      <c r="I103" s="22">
        <v>134.7211349721702</v>
      </c>
      <c r="J103" s="22">
        <v>142.3645831010883</v>
      </c>
      <c r="K103" s="22">
        <v>146.3303034251663</v>
      </c>
      <c r="L103" s="22">
        <v>143.5261728579615</v>
      </c>
      <c r="M103" s="22">
        <v>140.9791001143423</v>
      </c>
      <c r="N103" s="22">
        <v>141.22691505522573</v>
      </c>
      <c r="O103" s="22">
        <v>141.26286454852774</v>
      </c>
      <c r="P103" s="22">
        <v>145.0632659259347</v>
      </c>
      <c r="Q103" s="22">
        <v>149.68920443925398</v>
      </c>
      <c r="R103" s="22">
        <v>153.07451128659625</v>
      </c>
      <c r="S103" s="22">
        <v>161.61543272237455</v>
      </c>
      <c r="T103" s="22">
        <v>171.16730018353073</v>
      </c>
      <c r="U103" s="22">
        <v>177.2100235375841</v>
      </c>
      <c r="V103" s="22">
        <v>183.64087817506618</v>
      </c>
      <c r="W103" s="22">
        <v>182.33636529657323</v>
      </c>
      <c r="X103" s="22">
        <v>189.61630695443648</v>
      </c>
      <c r="Y103" s="22">
        <v>193.53751324280074</v>
      </c>
      <c r="Z103" s="22">
        <v>200.3298949911718</v>
      </c>
      <c r="AA103" s="11" t="s">
        <v>21</v>
      </c>
    </row>
    <row r="104" spans="1:27" ht="12.75">
      <c r="A104" s="16" t="s">
        <v>22</v>
      </c>
      <c r="B104" s="43">
        <v>83.8</v>
      </c>
      <c r="C104" s="42">
        <v>90.1</v>
      </c>
      <c r="D104" s="42">
        <v>96.3</v>
      </c>
      <c r="E104" s="42">
        <v>108.7</v>
      </c>
      <c r="F104" s="42">
        <v>112.8</v>
      </c>
      <c r="G104" s="42">
        <v>120.03302658632289</v>
      </c>
      <c r="H104" s="43">
        <v>133.12115627323377</v>
      </c>
      <c r="I104" s="43">
        <v>144.3578596244216</v>
      </c>
      <c r="J104" s="43">
        <v>154.4031444659603</v>
      </c>
      <c r="K104" s="43">
        <v>165.33111359743876</v>
      </c>
      <c r="L104" s="43">
        <v>166.41308220716522</v>
      </c>
      <c r="M104" s="43">
        <v>165.73174520619483</v>
      </c>
      <c r="N104" s="43">
        <v>170.45367172233088</v>
      </c>
      <c r="O104" s="43">
        <v>175.16387540672667</v>
      </c>
      <c r="P104" s="44">
        <v>180.25401177607873</v>
      </c>
      <c r="Q104" s="44">
        <v>185.65441964048628</v>
      </c>
      <c r="R104" s="44">
        <v>190.50675088271927</v>
      </c>
      <c r="S104" s="44">
        <v>201.13560454241815</v>
      </c>
      <c r="T104" s="44">
        <v>212.66761733716282</v>
      </c>
      <c r="U104" s="44">
        <v>223.51656687209905</v>
      </c>
      <c r="V104" s="44">
        <v>233.66018652696928</v>
      </c>
      <c r="W104" s="44">
        <v>232.8275927072882</v>
      </c>
      <c r="X104" s="44">
        <v>240.42950513538747</v>
      </c>
      <c r="Y104" s="44">
        <v>244.31591543677703</v>
      </c>
      <c r="Z104" s="44">
        <v>249.2664880724582</v>
      </c>
      <c r="AA104" s="16" t="s">
        <v>22</v>
      </c>
    </row>
    <row r="105" spans="1:27" ht="12.75">
      <c r="A105" s="12" t="s">
        <v>4</v>
      </c>
      <c r="B105" s="38">
        <v>57.1</v>
      </c>
      <c r="C105" s="37">
        <v>60.7</v>
      </c>
      <c r="D105" s="37">
        <v>65.4</v>
      </c>
      <c r="E105" s="37">
        <v>73.9</v>
      </c>
      <c r="F105" s="37">
        <v>86.3</v>
      </c>
      <c r="G105" s="37">
        <v>94.41886329740079</v>
      </c>
      <c r="H105" s="38">
        <v>104.57104852700665</v>
      </c>
      <c r="I105" s="38">
        <v>117.10789126900988</v>
      </c>
      <c r="J105" s="38">
        <v>127.85340882228707</v>
      </c>
      <c r="K105" s="38">
        <v>137.6802694166329</v>
      </c>
      <c r="L105" s="38">
        <v>139.1897273617704</v>
      </c>
      <c r="M105" s="38">
        <v>134.12201847799759</v>
      </c>
      <c r="N105" s="38">
        <v>138.35214329415135</v>
      </c>
      <c r="O105" s="38">
        <v>142.28972180514236</v>
      </c>
      <c r="P105" s="33">
        <v>144.2786887894778</v>
      </c>
      <c r="Q105" s="33">
        <v>147.5120497508715</v>
      </c>
      <c r="R105" s="33">
        <v>145.80363732330076</v>
      </c>
      <c r="S105" s="33">
        <v>142.75256222547586</v>
      </c>
      <c r="T105" s="33">
        <v>143.82728005990154</v>
      </c>
      <c r="U105" s="33">
        <v>144.45438174251734</v>
      </c>
      <c r="V105" s="33">
        <v>150.7342094759259</v>
      </c>
      <c r="W105" s="33">
        <v>143.60296000644811</v>
      </c>
      <c r="X105" s="33">
        <v>151.68243953732915</v>
      </c>
      <c r="Y105" s="33">
        <v>148.59117490696437</v>
      </c>
      <c r="Z105" s="33">
        <v>144.71057884231536</v>
      </c>
      <c r="AA105" s="12" t="s">
        <v>4</v>
      </c>
    </row>
    <row r="106" spans="1:27" ht="12.75">
      <c r="A106" s="12" t="s">
        <v>11</v>
      </c>
      <c r="B106" s="40">
        <v>90.7</v>
      </c>
      <c r="C106" s="39">
        <v>96.9</v>
      </c>
      <c r="D106" s="39">
        <v>103</v>
      </c>
      <c r="E106" s="39">
        <v>105.2</v>
      </c>
      <c r="F106" s="39">
        <v>118</v>
      </c>
      <c r="G106" s="39">
        <v>125.27860753174652</v>
      </c>
      <c r="H106" s="40">
        <v>139.40057901122483</v>
      </c>
      <c r="I106" s="40">
        <v>150.65215312472372</v>
      </c>
      <c r="J106" s="40">
        <v>160.77131713773693</v>
      </c>
      <c r="K106" s="40">
        <v>172.13182921558163</v>
      </c>
      <c r="L106" s="40">
        <v>173.38656461553452</v>
      </c>
      <c r="M106" s="40">
        <v>174.19146823784516</v>
      </c>
      <c r="N106" s="40">
        <v>179.4642307440054</v>
      </c>
      <c r="O106" s="40">
        <v>185.03760048566633</v>
      </c>
      <c r="P106" s="23">
        <v>191.82941522806368</v>
      </c>
      <c r="Q106" s="23">
        <v>198.66821108078275</v>
      </c>
      <c r="R106" s="23">
        <v>206.57367431998978</v>
      </c>
      <c r="S106" s="23">
        <v>223.1420161883738</v>
      </c>
      <c r="T106" s="23">
        <v>239.20103881594002</v>
      </c>
      <c r="U106" s="23">
        <v>254.11551759363013</v>
      </c>
      <c r="V106" s="23">
        <v>264.85416886989896</v>
      </c>
      <c r="W106" s="23">
        <v>264.57763787989353</v>
      </c>
      <c r="X106" s="23">
        <v>270.5987488829312</v>
      </c>
      <c r="Y106" s="23">
        <v>276.241134751773</v>
      </c>
      <c r="Z106" s="23">
        <v>285.1756640959726</v>
      </c>
      <c r="AA106" s="12" t="s">
        <v>11</v>
      </c>
    </row>
    <row r="107" spans="1:27" ht="12.75">
      <c r="A107" s="12" t="s">
        <v>13</v>
      </c>
      <c r="B107" s="40">
        <v>87.2</v>
      </c>
      <c r="C107" s="39">
        <v>93</v>
      </c>
      <c r="D107" s="39">
        <v>99.5</v>
      </c>
      <c r="E107" s="39">
        <v>97.1</v>
      </c>
      <c r="F107" s="39">
        <v>107.9</v>
      </c>
      <c r="G107" s="39">
        <v>96.70546549479998</v>
      </c>
      <c r="H107" s="40">
        <v>110.77582254170221</v>
      </c>
      <c r="I107" s="40">
        <v>103.53246528008917</v>
      </c>
      <c r="J107" s="40">
        <v>134.76081661199817</v>
      </c>
      <c r="K107" s="40">
        <v>137.2231882154514</v>
      </c>
      <c r="L107" s="40">
        <v>157.86004932595822</v>
      </c>
      <c r="M107" s="40">
        <v>153.7776508835337</v>
      </c>
      <c r="N107" s="40">
        <v>161.85831057716481</v>
      </c>
      <c r="O107" s="40">
        <v>165.03366066983833</v>
      </c>
      <c r="P107" s="23">
        <v>177.0674051683375</v>
      </c>
      <c r="Q107" s="23">
        <v>181.47726626840765</v>
      </c>
      <c r="R107" s="23">
        <v>228.33255597324208</v>
      </c>
      <c r="S107" s="23">
        <v>199.4711111111111</v>
      </c>
      <c r="T107" s="23">
        <v>214.2857142857143</v>
      </c>
      <c r="U107" s="23">
        <v>248.41877264378982</v>
      </c>
      <c r="V107" s="23">
        <v>308.0199562225159</v>
      </c>
      <c r="W107" s="23">
        <v>253.03819444444446</v>
      </c>
      <c r="X107" s="23">
        <v>272.35114229177907</v>
      </c>
      <c r="Y107" s="23">
        <v>276.2411347517731</v>
      </c>
      <c r="Z107" s="23">
        <v>285.1756640959726</v>
      </c>
      <c r="AA107" s="12" t="s">
        <v>13</v>
      </c>
    </row>
    <row r="108" spans="1:27" ht="12.75">
      <c r="A108" s="13" t="s">
        <v>23</v>
      </c>
      <c r="B108" s="46">
        <v>93.1</v>
      </c>
      <c r="C108" s="45">
        <v>99.6</v>
      </c>
      <c r="D108" s="45">
        <v>105.2</v>
      </c>
      <c r="E108" s="45">
        <v>109.8</v>
      </c>
      <c r="F108" s="45">
        <v>122.9</v>
      </c>
      <c r="G108" s="45">
        <v>136.97268388050512</v>
      </c>
      <c r="H108" s="46">
        <v>148.23455583197327</v>
      </c>
      <c r="I108" s="46">
        <v>160.5423712910356</v>
      </c>
      <c r="J108" s="46">
        <v>164.50940435641033</v>
      </c>
      <c r="K108" s="46">
        <v>176.1617373895252</v>
      </c>
      <c r="L108" s="46">
        <v>174.87623263783044</v>
      </c>
      <c r="M108" s="46">
        <v>175.9878115556232</v>
      </c>
      <c r="N108" s="46">
        <v>180.84900701267347</v>
      </c>
      <c r="O108" s="46">
        <v>186.48038172016172</v>
      </c>
      <c r="P108" s="24">
        <v>192.85549362896447</v>
      </c>
      <c r="Q108" s="24">
        <v>199.87675694625636</v>
      </c>
      <c r="R108" s="24">
        <v>208.73584533925563</v>
      </c>
      <c r="S108" s="24">
        <v>227.83674663545932</v>
      </c>
      <c r="T108" s="24">
        <v>240.19323671497582</v>
      </c>
      <c r="U108" s="24">
        <v>254.29348340919432</v>
      </c>
      <c r="V108" s="24">
        <v>263.59355215702357</v>
      </c>
      <c r="W108" s="24">
        <v>264.8873765559818</v>
      </c>
      <c r="X108" s="24">
        <v>270.55411219706656</v>
      </c>
      <c r="Y108" s="24">
        <v>276.241134751773</v>
      </c>
      <c r="Z108" s="24">
        <v>285.1756640959726</v>
      </c>
      <c r="AA108" s="13" t="s">
        <v>23</v>
      </c>
    </row>
    <row r="109" spans="1:27" ht="12.75">
      <c r="A109" s="16" t="s">
        <v>24</v>
      </c>
      <c r="B109" s="43">
        <v>83.2</v>
      </c>
      <c r="C109" s="42">
        <v>85</v>
      </c>
      <c r="D109" s="42">
        <v>90</v>
      </c>
      <c r="E109" s="42">
        <v>93.9</v>
      </c>
      <c r="F109" s="42">
        <v>94.8</v>
      </c>
      <c r="G109" s="42">
        <v>108.58996160305877</v>
      </c>
      <c r="H109" s="43">
        <v>117.47283672153723</v>
      </c>
      <c r="I109" s="43">
        <v>124.37175785022303</v>
      </c>
      <c r="J109" s="43">
        <v>131.79086105554794</v>
      </c>
      <c r="K109" s="43">
        <v>133.28654633346187</v>
      </c>
      <c r="L109" s="43">
        <v>129.59536892675973</v>
      </c>
      <c r="M109" s="43">
        <v>126.58026660514649</v>
      </c>
      <c r="N109" s="43">
        <v>124.99914855059548</v>
      </c>
      <c r="O109" s="43">
        <v>122.95190813434836</v>
      </c>
      <c r="P109" s="44">
        <v>126.06116653056978</v>
      </c>
      <c r="Q109" s="44">
        <v>130.21100641771844</v>
      </c>
      <c r="R109" s="44">
        <v>132.40286715275496</v>
      </c>
      <c r="S109" s="44">
        <v>139.37753721244925</v>
      </c>
      <c r="T109" s="44">
        <v>147.82372264243216</v>
      </c>
      <c r="U109" s="44">
        <v>151.5178122358851</v>
      </c>
      <c r="V109" s="44">
        <v>156.0295722238482</v>
      </c>
      <c r="W109" s="44">
        <v>154.31699757520968</v>
      </c>
      <c r="X109" s="44">
        <v>161.08739609076613</v>
      </c>
      <c r="Y109" s="44">
        <v>164.7036617591544</v>
      </c>
      <c r="Z109" s="44">
        <v>172.294087553899</v>
      </c>
      <c r="AA109" s="16" t="s">
        <v>24</v>
      </c>
    </row>
    <row r="110" spans="1:27" ht="12.75">
      <c r="A110" s="12" t="s">
        <v>4</v>
      </c>
      <c r="B110" s="38">
        <v>88</v>
      </c>
      <c r="C110" s="37">
        <v>87.6</v>
      </c>
      <c r="D110" s="37">
        <v>94.3</v>
      </c>
      <c r="E110" s="37">
        <v>86.3</v>
      </c>
      <c r="F110" s="37">
        <v>71.8</v>
      </c>
      <c r="G110" s="37">
        <v>93.78361764253883</v>
      </c>
      <c r="H110" s="38">
        <v>110.88908942460574</v>
      </c>
      <c r="I110" s="38">
        <v>112.93842403271468</v>
      </c>
      <c r="J110" s="38">
        <v>121.79783884479339</v>
      </c>
      <c r="K110" s="38">
        <v>123.44480587663018</v>
      </c>
      <c r="L110" s="38">
        <v>110.66208458047372</v>
      </c>
      <c r="M110" s="38">
        <v>109.5502768628574</v>
      </c>
      <c r="N110" s="38">
        <v>103.7357531920281</v>
      </c>
      <c r="O110" s="38">
        <v>100.63181733784184</v>
      </c>
      <c r="P110" s="33">
        <v>101.36647396523345</v>
      </c>
      <c r="Q110" s="33">
        <v>103.52873513009799</v>
      </c>
      <c r="R110" s="33">
        <v>101.37499587336173</v>
      </c>
      <c r="S110" s="33">
        <v>103.8812785388128</v>
      </c>
      <c r="T110" s="33">
        <v>105.45895963614413</v>
      </c>
      <c r="U110" s="33">
        <v>109.04414376739648</v>
      </c>
      <c r="V110" s="33">
        <v>117.23631793551533</v>
      </c>
      <c r="W110" s="33">
        <v>107.83715845368953</v>
      </c>
      <c r="X110" s="33">
        <v>125</v>
      </c>
      <c r="Y110" s="33">
        <v>123.35958005249343</v>
      </c>
      <c r="Z110" s="33">
        <v>105.51558752997602</v>
      </c>
      <c r="AA110" s="12" t="s">
        <v>4</v>
      </c>
    </row>
    <row r="111" spans="1:27" ht="12.75">
      <c r="A111" s="12" t="s">
        <v>11</v>
      </c>
      <c r="B111" s="40">
        <v>83.1</v>
      </c>
      <c r="C111" s="39">
        <v>85</v>
      </c>
      <c r="D111" s="39">
        <v>90</v>
      </c>
      <c r="E111" s="39">
        <v>88.3</v>
      </c>
      <c r="F111" s="39">
        <v>95.3</v>
      </c>
      <c r="G111" s="39">
        <v>108.91260779793738</v>
      </c>
      <c r="H111" s="40">
        <v>117.62557605677422</v>
      </c>
      <c r="I111" s="40">
        <v>124.65313915416031</v>
      </c>
      <c r="J111" s="40">
        <v>132.02666051983837</v>
      </c>
      <c r="K111" s="40">
        <v>133.52826726168936</v>
      </c>
      <c r="L111" s="40">
        <v>130.1110690859266</v>
      </c>
      <c r="M111" s="40">
        <v>127.06679792710786</v>
      </c>
      <c r="N111" s="40">
        <v>125.62917935708617</v>
      </c>
      <c r="O111" s="40">
        <v>123.63416349078604</v>
      </c>
      <c r="P111" s="23">
        <v>126.83177812222323</v>
      </c>
      <c r="Q111" s="23">
        <v>131.05849689525255</v>
      </c>
      <c r="R111" s="23">
        <v>133.42412190130477</v>
      </c>
      <c r="S111" s="23">
        <v>140.586131840796</v>
      </c>
      <c r="T111" s="23">
        <v>149.2968535619842</v>
      </c>
      <c r="U111" s="23">
        <v>153.02329307990007</v>
      </c>
      <c r="V111" s="23">
        <v>157.30820049851744</v>
      </c>
      <c r="W111" s="23">
        <v>155.75307511794264</v>
      </c>
      <c r="X111" s="23">
        <v>162.1559102475133</v>
      </c>
      <c r="Y111" s="23">
        <v>165.92817164179104</v>
      </c>
      <c r="Z111" s="23">
        <v>174.3931855872154</v>
      </c>
      <c r="AA111" s="12" t="s">
        <v>11</v>
      </c>
    </row>
    <row r="112" spans="1:27" ht="12.75">
      <c r="A112" s="12" t="s">
        <v>30</v>
      </c>
      <c r="B112" s="23" t="s">
        <v>9</v>
      </c>
      <c r="C112" s="26" t="s">
        <v>9</v>
      </c>
      <c r="D112" s="26" t="s">
        <v>9</v>
      </c>
      <c r="E112" s="26">
        <v>70.7</v>
      </c>
      <c r="F112" s="26">
        <v>77.9</v>
      </c>
      <c r="G112" s="26">
        <v>85.52</v>
      </c>
      <c r="H112" s="23">
        <v>91.47</v>
      </c>
      <c r="I112" s="23">
        <v>96.35</v>
      </c>
      <c r="J112" s="23">
        <v>108.09</v>
      </c>
      <c r="K112" s="23">
        <v>107.93</v>
      </c>
      <c r="L112" s="23">
        <v>111.9</v>
      </c>
      <c r="M112" s="23">
        <v>115.25</v>
      </c>
      <c r="N112" s="23">
        <v>121.65</v>
      </c>
      <c r="O112" s="23">
        <v>118.3</v>
      </c>
      <c r="P112" s="23">
        <v>125.01</v>
      </c>
      <c r="Q112" s="23" t="s">
        <v>9</v>
      </c>
      <c r="R112" s="23">
        <v>126.1</v>
      </c>
      <c r="S112" s="23">
        <v>141.3</v>
      </c>
      <c r="T112" s="23">
        <v>0</v>
      </c>
      <c r="U112" s="23">
        <v>153</v>
      </c>
      <c r="V112" s="23">
        <v>160</v>
      </c>
      <c r="W112" s="23">
        <v>165</v>
      </c>
      <c r="X112" s="23" t="s">
        <v>9</v>
      </c>
      <c r="Y112" s="23" t="s">
        <v>9</v>
      </c>
      <c r="Z112" s="23" t="s">
        <v>9</v>
      </c>
      <c r="AA112" s="12" t="s">
        <v>30</v>
      </c>
    </row>
    <row r="113" spans="1:27" ht="12.75">
      <c r="A113" s="12" t="s">
        <v>31</v>
      </c>
      <c r="B113" s="23" t="s">
        <v>9</v>
      </c>
      <c r="C113" s="26" t="s">
        <v>9</v>
      </c>
      <c r="D113" s="26" t="s">
        <v>9</v>
      </c>
      <c r="E113" s="26">
        <v>88.1</v>
      </c>
      <c r="F113" s="26">
        <v>95.4</v>
      </c>
      <c r="G113" s="26">
        <v>103.67</v>
      </c>
      <c r="H113" s="23">
        <v>110.98</v>
      </c>
      <c r="I113" s="23">
        <v>117.08</v>
      </c>
      <c r="J113" s="23">
        <v>124.4</v>
      </c>
      <c r="K113" s="23">
        <v>121.96</v>
      </c>
      <c r="L113" s="23">
        <v>126.38</v>
      </c>
      <c r="M113" s="23">
        <v>126.08</v>
      </c>
      <c r="N113" s="23">
        <v>127.14</v>
      </c>
      <c r="O113" s="23">
        <v>127.29</v>
      </c>
      <c r="P113" s="23">
        <v>131.87</v>
      </c>
      <c r="Q113" s="23" t="s">
        <v>9</v>
      </c>
      <c r="R113" s="23">
        <v>131.1</v>
      </c>
      <c r="S113" s="23">
        <v>149.9</v>
      </c>
      <c r="T113" s="23">
        <v>0</v>
      </c>
      <c r="U113" s="23">
        <v>159</v>
      </c>
      <c r="V113" s="23">
        <v>162</v>
      </c>
      <c r="W113" s="23">
        <v>167</v>
      </c>
      <c r="X113" s="23" t="s">
        <v>9</v>
      </c>
      <c r="Y113" s="23" t="s">
        <v>9</v>
      </c>
      <c r="Z113" s="23" t="s">
        <v>9</v>
      </c>
      <c r="AA113" s="12" t="s">
        <v>31</v>
      </c>
    </row>
    <row r="114" spans="1:27" ht="12.75">
      <c r="A114" s="13" t="s">
        <v>32</v>
      </c>
      <c r="B114" s="24" t="s">
        <v>9</v>
      </c>
      <c r="C114" s="27" t="s">
        <v>9</v>
      </c>
      <c r="D114" s="27" t="s">
        <v>9</v>
      </c>
      <c r="E114" s="27">
        <v>109.3</v>
      </c>
      <c r="F114" s="27">
        <v>108.2</v>
      </c>
      <c r="G114" s="27">
        <v>112.35</v>
      </c>
      <c r="H114" s="24">
        <v>114.95</v>
      </c>
      <c r="I114" s="24">
        <v>118.61</v>
      </c>
      <c r="J114" s="24">
        <v>116.47</v>
      </c>
      <c r="K114" s="24">
        <v>107.02</v>
      </c>
      <c r="L114" s="24">
        <v>107.02</v>
      </c>
      <c r="M114" s="24">
        <v>105.8</v>
      </c>
      <c r="N114" s="24">
        <v>104.28</v>
      </c>
      <c r="O114" s="24">
        <v>105.8</v>
      </c>
      <c r="P114" s="24">
        <v>107.17</v>
      </c>
      <c r="Q114" s="24" t="s">
        <v>9</v>
      </c>
      <c r="R114" s="24">
        <v>108.7</v>
      </c>
      <c r="S114" s="24">
        <v>121</v>
      </c>
      <c r="T114" s="24">
        <v>0</v>
      </c>
      <c r="U114" s="24">
        <v>108</v>
      </c>
      <c r="V114" s="24">
        <v>110</v>
      </c>
      <c r="W114" s="24">
        <v>111</v>
      </c>
      <c r="X114" s="24" t="s">
        <v>9</v>
      </c>
      <c r="Y114" s="24" t="s">
        <v>9</v>
      </c>
      <c r="Z114" s="24" t="s">
        <v>9</v>
      </c>
      <c r="AA114" s="13" t="s">
        <v>32</v>
      </c>
    </row>
    <row r="115" spans="1:27" ht="12.75">
      <c r="A115" s="18" t="s">
        <v>26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23:26" ht="12.75">
      <c r="W116" s="17"/>
      <c r="X116" s="17"/>
      <c r="Y116" s="17"/>
      <c r="Z116" s="17"/>
    </row>
    <row r="117" spans="23:26" ht="12.75">
      <c r="W117" s="17"/>
      <c r="X117" s="17"/>
      <c r="Y117" s="17"/>
      <c r="Z117" s="17"/>
    </row>
  </sheetData>
  <printOptions horizontalCentered="1" verticalCentered="1"/>
  <pageMargins left="0.5905511811023623" right="0.5905511811023623" top="0.5905511811023623" bottom="0.5905511811023623" header="0.11811023622047245" footer="0.11811023622047245"/>
  <pageSetup fitToHeight="0" fitToWidth="1" horizontalDpi="600" verticalDpi="600" orientation="landscape" paperSize="9" scale="58" r:id="rId1"/>
  <rowBreaks count="2" manualBreakCount="2">
    <brk id="40" max="26" man="1"/>
    <brk id="7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">
      <selection activeCell="K1" sqref="K1"/>
    </sheetView>
  </sheetViews>
  <sheetFormatPr defaultColWidth="11.421875" defaultRowHeight="12.75"/>
  <cols>
    <col min="1" max="1" width="53.00390625" style="123" customWidth="1"/>
    <col min="2" max="10" width="12.7109375" style="51" customWidth="1"/>
    <col min="11" max="16384" width="10.28125" style="51" customWidth="1"/>
  </cols>
  <sheetData>
    <row r="1" spans="1:5" ht="38.25" customHeight="1">
      <c r="A1" s="48" t="s">
        <v>36</v>
      </c>
      <c r="B1" s="49"/>
      <c r="C1" s="50"/>
      <c r="D1" s="50"/>
      <c r="E1" s="50"/>
    </row>
    <row r="2" spans="1:10" ht="37.5" customHeight="1">
      <c r="A2" s="52"/>
      <c r="B2" s="126" t="s">
        <v>37</v>
      </c>
      <c r="C2" s="127"/>
      <c r="D2" s="127"/>
      <c r="E2" s="127"/>
      <c r="F2" s="127"/>
      <c r="G2" s="128"/>
      <c r="H2" s="53" t="s">
        <v>38</v>
      </c>
      <c r="I2" s="53" t="s">
        <v>39</v>
      </c>
      <c r="J2" s="54" t="s">
        <v>40</v>
      </c>
    </row>
    <row r="3" spans="1:10" ht="25.5" customHeight="1">
      <c r="A3" s="55" t="s">
        <v>41</v>
      </c>
      <c r="B3" s="56" t="s">
        <v>42</v>
      </c>
      <c r="C3" s="57"/>
      <c r="D3" s="57" t="s">
        <v>43</v>
      </c>
      <c r="E3" s="57"/>
      <c r="F3" s="58"/>
      <c r="G3" s="59" t="s">
        <v>44</v>
      </c>
      <c r="H3" s="60" t="s">
        <v>45</v>
      </c>
      <c r="I3" s="61" t="s">
        <v>46</v>
      </c>
      <c r="J3" s="62"/>
    </row>
    <row r="4" spans="1:10" ht="38.25" customHeight="1">
      <c r="A4" s="63"/>
      <c r="B4" s="64"/>
      <c r="C4" s="65" t="s">
        <v>47</v>
      </c>
      <c r="D4" s="65" t="s">
        <v>48</v>
      </c>
      <c r="E4" s="65" t="s">
        <v>49</v>
      </c>
      <c r="F4" s="65" t="s">
        <v>50</v>
      </c>
      <c r="G4" s="66"/>
      <c r="H4" s="67"/>
      <c r="I4" s="67"/>
      <c r="J4" s="68"/>
    </row>
    <row r="5" spans="1:10" ht="6.75" customHeight="1">
      <c r="A5" s="69"/>
      <c r="B5" s="70"/>
      <c r="C5" s="71"/>
      <c r="D5" s="71"/>
      <c r="E5" s="71"/>
      <c r="F5" s="72"/>
      <c r="G5" s="70"/>
      <c r="H5" s="72"/>
      <c r="I5" s="72"/>
      <c r="J5" s="72"/>
    </row>
    <row r="6" spans="1:10" ht="15.75">
      <c r="A6" s="73" t="s">
        <v>51</v>
      </c>
      <c r="B6" s="74"/>
      <c r="C6" s="75"/>
      <c r="D6" s="75"/>
      <c r="E6" s="75"/>
      <c r="F6" s="76"/>
      <c r="G6" s="74"/>
      <c r="H6" s="76"/>
      <c r="I6" s="76"/>
      <c r="J6" s="76"/>
    </row>
    <row r="7" spans="1:10" ht="12.75">
      <c r="A7" s="77" t="s">
        <v>52</v>
      </c>
      <c r="B7" s="78">
        <f>B8+B9</f>
        <v>1080.9</v>
      </c>
      <c r="C7" s="79">
        <f>C8+C9</f>
        <v>6931</v>
      </c>
      <c r="D7" s="79">
        <f>D8+D9</f>
        <v>5501.2</v>
      </c>
      <c r="E7" s="79">
        <f>E8+E9</f>
        <v>1050.7</v>
      </c>
      <c r="F7" s="80">
        <f>C7+D7+E7</f>
        <v>13482.900000000001</v>
      </c>
      <c r="G7" s="78">
        <f>F7+B7</f>
        <v>14563.800000000001</v>
      </c>
      <c r="H7" s="80"/>
      <c r="I7" s="80">
        <f>I8+I9</f>
        <v>1090.8999999999999</v>
      </c>
      <c r="J7" s="80">
        <f>G7+H7+I7</f>
        <v>15654.7</v>
      </c>
    </row>
    <row r="8" spans="1:11" ht="12.75" customHeight="1">
      <c r="A8" s="77" t="s">
        <v>53</v>
      </c>
      <c r="B8" s="78">
        <v>1020.2</v>
      </c>
      <c r="C8" s="79">
        <v>6870.3</v>
      </c>
      <c r="D8" s="79">
        <v>5297.3</v>
      </c>
      <c r="E8" s="79">
        <v>942.2</v>
      </c>
      <c r="F8" s="80">
        <f>C8+D8+E8</f>
        <v>13109.800000000001</v>
      </c>
      <c r="G8" s="78">
        <f>F8+B8</f>
        <v>14130.000000000002</v>
      </c>
      <c r="H8" s="80"/>
      <c r="I8" s="80">
        <v>1067.6</v>
      </c>
      <c r="J8" s="80">
        <f>G8+H8+I8</f>
        <v>15197.600000000002</v>
      </c>
      <c r="K8" s="81"/>
    </row>
    <row r="9" spans="1:10" ht="12.75" customHeight="1">
      <c r="A9" s="77" t="s">
        <v>54</v>
      </c>
      <c r="B9" s="78">
        <v>60.7</v>
      </c>
      <c r="C9" s="79">
        <v>60.7</v>
      </c>
      <c r="D9" s="79">
        <v>203.9</v>
      </c>
      <c r="E9" s="79">
        <v>108.5</v>
      </c>
      <c r="F9" s="80">
        <f>C9+D9+E9</f>
        <v>373.1</v>
      </c>
      <c r="G9" s="78">
        <f>F9+B9</f>
        <v>433.8</v>
      </c>
      <c r="H9" s="80"/>
      <c r="I9" s="80">
        <v>23.3</v>
      </c>
      <c r="J9" s="80">
        <f>G9+H9+I9</f>
        <v>457.1</v>
      </c>
    </row>
    <row r="10" spans="1:10" ht="6.75" customHeight="1">
      <c r="A10" s="77"/>
      <c r="B10" s="78"/>
      <c r="C10" s="79"/>
      <c r="D10" s="79"/>
      <c r="E10" s="79"/>
      <c r="F10" s="80"/>
      <c r="G10" s="78"/>
      <c r="H10" s="80"/>
      <c r="I10" s="80"/>
      <c r="J10" s="80"/>
    </row>
    <row r="11" spans="1:10" ht="12.75">
      <c r="A11" s="77" t="s">
        <v>55</v>
      </c>
      <c r="B11" s="78">
        <v>1134</v>
      </c>
      <c r="C11" s="82" t="s">
        <v>9</v>
      </c>
      <c r="D11" s="82" t="s">
        <v>9</v>
      </c>
      <c r="E11" s="82" t="s">
        <v>9</v>
      </c>
      <c r="F11" s="80">
        <v>378</v>
      </c>
      <c r="G11" s="78">
        <f>F11+B11</f>
        <v>1512</v>
      </c>
      <c r="H11" s="80"/>
      <c r="I11" s="80"/>
      <c r="J11" s="80">
        <f>G11+H11+I11</f>
        <v>1512</v>
      </c>
    </row>
    <row r="12" spans="1:10" ht="6.75" customHeight="1">
      <c r="A12" s="77"/>
      <c r="B12" s="78"/>
      <c r="C12" s="82"/>
      <c r="D12" s="82"/>
      <c r="E12" s="82"/>
      <c r="F12" s="80"/>
      <c r="G12" s="78"/>
      <c r="H12" s="80"/>
      <c r="I12" s="80"/>
      <c r="J12" s="80"/>
    </row>
    <row r="13" spans="1:10" ht="12.75">
      <c r="A13" s="83" t="s">
        <v>56</v>
      </c>
      <c r="B13" s="84">
        <f>B7+B11</f>
        <v>2214.9</v>
      </c>
      <c r="C13" s="85" t="s">
        <v>9</v>
      </c>
      <c r="D13" s="85" t="s">
        <v>9</v>
      </c>
      <c r="E13" s="85" t="s">
        <v>9</v>
      </c>
      <c r="F13" s="86">
        <f>F7+F11</f>
        <v>13860.900000000001</v>
      </c>
      <c r="G13" s="84">
        <f>F13+B13</f>
        <v>16075.800000000001</v>
      </c>
      <c r="H13" s="86"/>
      <c r="I13" s="86">
        <f>I7+I11</f>
        <v>1090.8999999999999</v>
      </c>
      <c r="J13" s="86">
        <f>G13+H13+I13</f>
        <v>17166.7</v>
      </c>
    </row>
    <row r="14" spans="1:10" ht="7.5" customHeight="1">
      <c r="A14" s="77"/>
      <c r="B14" s="78"/>
      <c r="C14" s="79"/>
      <c r="D14" s="79"/>
      <c r="E14" s="79"/>
      <c r="F14" s="80"/>
      <c r="G14" s="78"/>
      <c r="H14" s="80"/>
      <c r="I14" s="80"/>
      <c r="J14" s="80"/>
    </row>
    <row r="15" spans="1:12" ht="12.75">
      <c r="A15" s="77" t="s">
        <v>57</v>
      </c>
      <c r="B15" s="78">
        <v>15.3</v>
      </c>
      <c r="C15" s="79">
        <v>101.9</v>
      </c>
      <c r="D15" s="79">
        <v>78.6</v>
      </c>
      <c r="E15" s="79">
        <v>14.3</v>
      </c>
      <c r="F15" s="80">
        <f>C15+D15+E15</f>
        <v>194.8</v>
      </c>
      <c r="G15" s="78">
        <f>F15+B15</f>
        <v>210.10000000000002</v>
      </c>
      <c r="H15" s="80"/>
      <c r="I15" s="80">
        <v>15.9</v>
      </c>
      <c r="J15" s="80">
        <f>G15+H15+I15</f>
        <v>226.00000000000003</v>
      </c>
      <c r="K15" s="87"/>
      <c r="L15" s="81"/>
    </row>
    <row r="16" spans="1:10" ht="6.75" customHeight="1">
      <c r="A16" s="77"/>
      <c r="B16" s="78"/>
      <c r="C16" s="79"/>
      <c r="D16" s="79"/>
      <c r="E16" s="79"/>
      <c r="F16" s="80"/>
      <c r="G16" s="78"/>
      <c r="H16" s="80"/>
      <c r="I16" s="80"/>
      <c r="J16" s="80"/>
    </row>
    <row r="17" spans="1:10" ht="12.75">
      <c r="A17" s="83" t="s">
        <v>58</v>
      </c>
      <c r="B17" s="84">
        <f>B7+B15</f>
        <v>1096.2</v>
      </c>
      <c r="C17" s="88">
        <f>C7+C15</f>
        <v>7032.9</v>
      </c>
      <c r="D17" s="88">
        <f>D7+D15</f>
        <v>5579.8</v>
      </c>
      <c r="E17" s="88">
        <f>E7+E15</f>
        <v>1065</v>
      </c>
      <c r="F17" s="86">
        <f>C17+D17+E17</f>
        <v>13677.7</v>
      </c>
      <c r="G17" s="84">
        <f>F17+B17</f>
        <v>14773.900000000001</v>
      </c>
      <c r="H17" s="86"/>
      <c r="I17" s="86">
        <f>I7+I15</f>
        <v>1106.8</v>
      </c>
      <c r="J17" s="86">
        <f>G17+H17+I17</f>
        <v>15880.7</v>
      </c>
    </row>
    <row r="18" spans="1:10" ht="3.75" customHeight="1">
      <c r="A18" s="89"/>
      <c r="B18" s="90"/>
      <c r="C18" s="91"/>
      <c r="D18" s="91"/>
      <c r="E18" s="91"/>
      <c r="F18" s="92"/>
      <c r="G18" s="90"/>
      <c r="H18" s="93"/>
      <c r="I18" s="93"/>
      <c r="J18" s="93"/>
    </row>
    <row r="19" spans="1:10" ht="3.75" customHeight="1">
      <c r="A19" s="77"/>
      <c r="B19" s="78"/>
      <c r="C19" s="79"/>
      <c r="D19" s="79"/>
      <c r="E19" s="79"/>
      <c r="F19" s="76"/>
      <c r="G19" s="78"/>
      <c r="H19" s="80"/>
      <c r="I19" s="80"/>
      <c r="J19" s="80"/>
    </row>
    <row r="20" spans="1:10" ht="12.75" customHeight="1">
      <c r="A20" s="94" t="s">
        <v>59</v>
      </c>
      <c r="B20" s="74"/>
      <c r="C20" s="75"/>
      <c r="D20" s="75"/>
      <c r="E20" s="75"/>
      <c r="F20" s="76"/>
      <c r="G20" s="74"/>
      <c r="H20" s="76"/>
      <c r="I20" s="76"/>
      <c r="J20" s="76"/>
    </row>
    <row r="21" spans="1:10" ht="12.75" customHeight="1">
      <c r="A21" s="95" t="s">
        <v>60</v>
      </c>
      <c r="B21" s="78">
        <f>B22+B23</f>
        <v>152.5</v>
      </c>
      <c r="C21" s="79">
        <f>C22+C23</f>
        <v>222.7</v>
      </c>
      <c r="D21" s="79">
        <f>D22+D23</f>
        <v>1213.3</v>
      </c>
      <c r="E21" s="79">
        <f>E22+E23</f>
        <v>472.09999999999997</v>
      </c>
      <c r="F21" s="80">
        <f>C21+D21+E21</f>
        <v>1908.1</v>
      </c>
      <c r="G21" s="78">
        <f>F21+B21</f>
        <v>2060.6</v>
      </c>
      <c r="H21" s="80"/>
      <c r="I21" s="80">
        <f>I22+I23</f>
        <v>24.8</v>
      </c>
      <c r="J21" s="80">
        <f>G21+H21+I21</f>
        <v>2085.4</v>
      </c>
    </row>
    <row r="22" spans="1:10" ht="12.75" customHeight="1">
      <c r="A22" s="77" t="s">
        <v>61</v>
      </c>
      <c r="B22" s="78">
        <v>150.5</v>
      </c>
      <c r="C22" s="79">
        <v>220.7</v>
      </c>
      <c r="D22" s="79">
        <v>1185.7</v>
      </c>
      <c r="E22" s="79">
        <v>460.7</v>
      </c>
      <c r="F22" s="80">
        <f>C22+D22+E22</f>
        <v>1867.1000000000001</v>
      </c>
      <c r="G22" s="78">
        <f>F22+B22</f>
        <v>2017.6000000000001</v>
      </c>
      <c r="H22" s="80"/>
      <c r="I22" s="80">
        <v>24.8</v>
      </c>
      <c r="J22" s="80">
        <f>G22+H22+I22</f>
        <v>2042.4</v>
      </c>
    </row>
    <row r="23" spans="1:10" ht="12.75" customHeight="1">
      <c r="A23" s="96" t="s">
        <v>62</v>
      </c>
      <c r="B23" s="78">
        <v>2</v>
      </c>
      <c r="C23" s="79">
        <v>2</v>
      </c>
      <c r="D23" s="79">
        <v>27.6</v>
      </c>
      <c r="E23" s="79">
        <v>11.4</v>
      </c>
      <c r="F23" s="80">
        <f>C23+D23+E23</f>
        <v>41</v>
      </c>
      <c r="G23" s="78">
        <f>F23+B23</f>
        <v>43</v>
      </c>
      <c r="H23" s="80"/>
      <c r="I23" s="80"/>
      <c r="J23" s="80">
        <f>G23+H23+I23</f>
        <v>43</v>
      </c>
    </row>
    <row r="24" spans="1:10" ht="6.75" customHeight="1">
      <c r="A24" s="96"/>
      <c r="B24" s="78"/>
      <c r="C24" s="79"/>
      <c r="D24" s="79"/>
      <c r="E24" s="79"/>
      <c r="F24" s="80"/>
      <c r="G24" s="78"/>
      <c r="H24" s="80"/>
      <c r="I24" s="80"/>
      <c r="J24" s="80"/>
    </row>
    <row r="25" spans="1:10" ht="12.75" customHeight="1">
      <c r="A25" s="97" t="s">
        <v>63</v>
      </c>
      <c r="B25" s="78">
        <f>B26+B27</f>
        <v>1983.3000000000002</v>
      </c>
      <c r="C25" s="82" t="s">
        <v>9</v>
      </c>
      <c r="D25" s="82" t="s">
        <v>9</v>
      </c>
      <c r="E25" s="82" t="s">
        <v>9</v>
      </c>
      <c r="F25" s="80">
        <f>F26+F27</f>
        <v>1198.5</v>
      </c>
      <c r="G25" s="78">
        <f>F25+B25</f>
        <v>3181.8</v>
      </c>
      <c r="H25" s="80">
        <f>H26+H27</f>
        <v>1.6</v>
      </c>
      <c r="I25" s="80">
        <f>I26+I27</f>
        <v>0</v>
      </c>
      <c r="J25" s="80">
        <f>G25+H25+I25</f>
        <v>3183.4</v>
      </c>
    </row>
    <row r="26" spans="1:10" ht="12.75" customHeight="1">
      <c r="A26" s="77" t="s">
        <v>64</v>
      </c>
      <c r="B26" s="78">
        <v>1559.2</v>
      </c>
      <c r="C26" s="82" t="s">
        <v>9</v>
      </c>
      <c r="D26" s="82" t="s">
        <v>9</v>
      </c>
      <c r="E26" s="82" t="s">
        <v>9</v>
      </c>
      <c r="F26" s="80">
        <v>1044.6</v>
      </c>
      <c r="G26" s="78">
        <f>F26+B26</f>
        <v>2603.8</v>
      </c>
      <c r="H26" s="80">
        <v>1.6</v>
      </c>
      <c r="I26" s="80">
        <v>0</v>
      </c>
      <c r="J26" s="80">
        <f>G26+H26+I26</f>
        <v>2605.4</v>
      </c>
    </row>
    <row r="27" spans="1:10" ht="12.75" customHeight="1">
      <c r="A27" s="77" t="s">
        <v>65</v>
      </c>
      <c r="B27" s="78">
        <v>424.1</v>
      </c>
      <c r="C27" s="82" t="s">
        <v>9</v>
      </c>
      <c r="D27" s="82" t="s">
        <v>9</v>
      </c>
      <c r="E27" s="82" t="s">
        <v>9</v>
      </c>
      <c r="F27" s="80">
        <v>153.9</v>
      </c>
      <c r="G27" s="78">
        <f>F27+B27</f>
        <v>578</v>
      </c>
      <c r="H27" s="80">
        <v>0</v>
      </c>
      <c r="I27" s="80"/>
      <c r="J27" s="80">
        <f>G27+H27+I27</f>
        <v>578</v>
      </c>
    </row>
    <row r="28" spans="1:10" ht="6.75" customHeight="1">
      <c r="A28" s="77"/>
      <c r="B28" s="78"/>
      <c r="C28" s="82"/>
      <c r="D28" s="82"/>
      <c r="E28" s="82"/>
      <c r="F28" s="80"/>
      <c r="G28" s="78"/>
      <c r="H28" s="80"/>
      <c r="I28" s="80"/>
      <c r="J28" s="80"/>
    </row>
    <row r="29" spans="1:10" ht="12.75">
      <c r="A29" s="77" t="s">
        <v>66</v>
      </c>
      <c r="B29" s="78">
        <v>5695.5</v>
      </c>
      <c r="C29" s="82" t="s">
        <v>9</v>
      </c>
      <c r="D29" s="82" t="s">
        <v>9</v>
      </c>
      <c r="E29" s="82" t="s">
        <v>9</v>
      </c>
      <c r="F29" s="80">
        <v>3927.2</v>
      </c>
      <c r="G29" s="78">
        <f>F29+B29</f>
        <v>9622.7</v>
      </c>
      <c r="H29" s="80"/>
      <c r="I29" s="80"/>
      <c r="J29" s="80">
        <f>G29+H29+I29</f>
        <v>9622.7</v>
      </c>
    </row>
    <row r="30" spans="1:10" ht="6.75" customHeight="1">
      <c r="A30" s="77"/>
      <c r="B30" s="78"/>
      <c r="C30" s="79"/>
      <c r="D30" s="79"/>
      <c r="E30" s="79"/>
      <c r="F30" s="80"/>
      <c r="G30" s="78"/>
      <c r="H30" s="80"/>
      <c r="I30" s="80"/>
      <c r="J30" s="80"/>
    </row>
    <row r="31" spans="1:10" ht="12.75">
      <c r="A31" s="77" t="s">
        <v>67</v>
      </c>
      <c r="B31" s="78">
        <v>1278.7</v>
      </c>
      <c r="C31" s="79">
        <v>160.7</v>
      </c>
      <c r="D31" s="79">
        <v>1415.2</v>
      </c>
      <c r="E31" s="79">
        <v>402</v>
      </c>
      <c r="F31" s="80">
        <f>C31+D31+E31</f>
        <v>1977.9</v>
      </c>
      <c r="G31" s="78">
        <f>F31+B31</f>
        <v>3256.6000000000004</v>
      </c>
      <c r="H31" s="80">
        <v>101.4</v>
      </c>
      <c r="I31" s="80">
        <v>44.9</v>
      </c>
      <c r="J31" s="80">
        <f>G31+H31+I31</f>
        <v>3402.9000000000005</v>
      </c>
    </row>
    <row r="32" spans="1:10" ht="6.75" customHeight="1">
      <c r="A32" s="77"/>
      <c r="B32" s="78"/>
      <c r="C32" s="79"/>
      <c r="D32" s="79"/>
      <c r="E32" s="79"/>
      <c r="F32" s="80"/>
      <c r="G32" s="78"/>
      <c r="H32" s="80"/>
      <c r="I32" s="80"/>
      <c r="J32" s="80"/>
    </row>
    <row r="33" spans="1:10" ht="12.75" customHeight="1">
      <c r="A33" s="83" t="s">
        <v>68</v>
      </c>
      <c r="B33" s="84">
        <f>B21+B25+B29+B31</f>
        <v>9110</v>
      </c>
      <c r="C33" s="85" t="s">
        <v>9</v>
      </c>
      <c r="D33" s="85" t="s">
        <v>9</v>
      </c>
      <c r="E33" s="85" t="s">
        <v>9</v>
      </c>
      <c r="F33" s="86">
        <f>F21+F25+F29+F31</f>
        <v>9011.699999999999</v>
      </c>
      <c r="G33" s="84">
        <f>F33+B33</f>
        <v>18121.699999999997</v>
      </c>
      <c r="H33" s="86">
        <f>H21+H25+H29+H31</f>
        <v>103</v>
      </c>
      <c r="I33" s="86">
        <f>I21+I25+I29+I31</f>
        <v>69.7</v>
      </c>
      <c r="J33" s="86">
        <f>G33+H33+I33</f>
        <v>18294.399999999998</v>
      </c>
    </row>
    <row r="34" spans="1:10" ht="6.75" customHeight="1">
      <c r="A34" s="77"/>
      <c r="B34" s="78"/>
      <c r="C34" s="82"/>
      <c r="D34" s="82"/>
      <c r="E34" s="82"/>
      <c r="F34" s="80"/>
      <c r="G34" s="78"/>
      <c r="H34" s="80"/>
      <c r="I34" s="80"/>
      <c r="J34" s="80"/>
    </row>
    <row r="35" spans="1:10" ht="12.75" customHeight="1">
      <c r="A35" s="77" t="s">
        <v>69</v>
      </c>
      <c r="B35" s="78">
        <v>-615.5</v>
      </c>
      <c r="C35" s="82" t="s">
        <v>9</v>
      </c>
      <c r="D35" s="82" t="s">
        <v>9</v>
      </c>
      <c r="E35" s="82" t="s">
        <v>9</v>
      </c>
      <c r="F35" s="80">
        <v>-432.3</v>
      </c>
      <c r="G35" s="78">
        <f>F35+B35</f>
        <v>-1047.8</v>
      </c>
      <c r="H35" s="80">
        <v>13.4</v>
      </c>
      <c r="I35" s="80">
        <v>30.2</v>
      </c>
      <c r="J35" s="80">
        <f>G35+H35+I35</f>
        <v>-1004.1999999999998</v>
      </c>
    </row>
    <row r="36" spans="1:10" ht="6.75" customHeight="1">
      <c r="A36" s="77"/>
      <c r="B36" s="78"/>
      <c r="C36" s="79"/>
      <c r="D36" s="79"/>
      <c r="E36" s="79"/>
      <c r="F36" s="80"/>
      <c r="G36" s="78"/>
      <c r="H36" s="80"/>
      <c r="I36" s="80"/>
      <c r="J36" s="80"/>
    </row>
    <row r="37" spans="1:10" ht="12.75" customHeight="1">
      <c r="A37" s="83" t="s">
        <v>70</v>
      </c>
      <c r="B37" s="84">
        <f>B21+B26+B31+B35</f>
        <v>2374.9</v>
      </c>
      <c r="C37" s="88">
        <v>425.4</v>
      </c>
      <c r="D37" s="88">
        <v>3066.5</v>
      </c>
      <c r="E37" s="88">
        <v>1001.3</v>
      </c>
      <c r="F37" s="86">
        <f>C37+D37+E37</f>
        <v>4493.2</v>
      </c>
      <c r="G37" s="84">
        <f>F37+B37</f>
        <v>6868.1</v>
      </c>
      <c r="H37" s="86">
        <f>H21+H26+H31+H35</f>
        <v>116.4</v>
      </c>
      <c r="I37" s="86">
        <f>I21+I26+I31+I35</f>
        <v>99.9</v>
      </c>
      <c r="J37" s="86">
        <f>G37+H37+I37</f>
        <v>7084.4</v>
      </c>
    </row>
    <row r="38" spans="1:11" ht="6.75" customHeight="1">
      <c r="A38" s="77"/>
      <c r="B38" s="78"/>
      <c r="C38" s="79"/>
      <c r="D38" s="79"/>
      <c r="E38" s="79"/>
      <c r="F38" s="80"/>
      <c r="G38" s="78"/>
      <c r="H38" s="80"/>
      <c r="I38" s="80"/>
      <c r="J38" s="80"/>
      <c r="K38" s="98"/>
    </row>
    <row r="39" spans="1:10" ht="12.75" customHeight="1">
      <c r="A39" s="77" t="s">
        <v>71</v>
      </c>
      <c r="B39" s="78">
        <v>938.4</v>
      </c>
      <c r="C39" s="79">
        <v>44.4</v>
      </c>
      <c r="D39" s="79">
        <v>440.3</v>
      </c>
      <c r="E39" s="79">
        <v>126.8</v>
      </c>
      <c r="F39" s="80">
        <f>C39+D39+E39</f>
        <v>611.5</v>
      </c>
      <c r="G39" s="78">
        <f>F39+B39</f>
        <v>1549.9</v>
      </c>
      <c r="H39" s="80">
        <v>15.2</v>
      </c>
      <c r="I39" s="80">
        <v>30.7</v>
      </c>
      <c r="J39" s="80">
        <f>G39+H39+I39</f>
        <v>1595.8000000000002</v>
      </c>
    </row>
    <row r="40" spans="1:10" ht="6.75" customHeight="1">
      <c r="A40" s="89"/>
      <c r="B40" s="90"/>
      <c r="C40" s="91"/>
      <c r="D40" s="91"/>
      <c r="E40" s="91"/>
      <c r="F40" s="80"/>
      <c r="G40" s="78"/>
      <c r="H40" s="93"/>
      <c r="I40" s="93"/>
      <c r="J40" s="80"/>
    </row>
    <row r="41" spans="1:10" ht="12.75" customHeight="1">
      <c r="A41" s="73" t="s">
        <v>72</v>
      </c>
      <c r="B41" s="99"/>
      <c r="C41" s="100"/>
      <c r="D41" s="100"/>
      <c r="E41" s="100"/>
      <c r="F41" s="101"/>
      <c r="G41" s="102"/>
      <c r="H41" s="103"/>
      <c r="I41" s="103"/>
      <c r="J41" s="101"/>
    </row>
    <row r="42" spans="1:10" ht="6.75" customHeight="1">
      <c r="A42" s="77"/>
      <c r="B42" s="99"/>
      <c r="C42" s="100"/>
      <c r="D42" s="100"/>
      <c r="E42" s="100"/>
      <c r="F42" s="103"/>
      <c r="G42" s="99"/>
      <c r="H42" s="103"/>
      <c r="I42" s="103"/>
      <c r="J42" s="103"/>
    </row>
    <row r="43" spans="1:10" ht="12.75" customHeight="1">
      <c r="A43" s="83" t="s">
        <v>73</v>
      </c>
      <c r="B43" s="104">
        <f>B13+B33</f>
        <v>11324.9</v>
      </c>
      <c r="C43" s="105" t="s">
        <v>9</v>
      </c>
      <c r="D43" s="105" t="s">
        <v>9</v>
      </c>
      <c r="E43" s="105" t="s">
        <v>9</v>
      </c>
      <c r="F43" s="106">
        <f>F13+F33</f>
        <v>22872.6</v>
      </c>
      <c r="G43" s="104">
        <f>F43+B43</f>
        <v>34197.5</v>
      </c>
      <c r="H43" s="106">
        <f>H13+H33</f>
        <v>103</v>
      </c>
      <c r="I43" s="106">
        <f>I13+I33</f>
        <v>1160.6</v>
      </c>
      <c r="J43" s="106">
        <f>G43+H43+I43</f>
        <v>35461.1</v>
      </c>
    </row>
    <row r="44" spans="1:10" ht="6.75" customHeight="1">
      <c r="A44" s="77"/>
      <c r="B44" s="99"/>
      <c r="C44" s="107"/>
      <c r="D44" s="107"/>
      <c r="E44" s="107"/>
      <c r="F44" s="103"/>
      <c r="G44" s="99"/>
      <c r="H44" s="103"/>
      <c r="I44" s="103"/>
      <c r="J44" s="103"/>
    </row>
    <row r="45" spans="1:10" ht="12.75" customHeight="1">
      <c r="A45" s="77" t="s">
        <v>74</v>
      </c>
      <c r="B45" s="99"/>
      <c r="C45" s="107"/>
      <c r="D45" s="107"/>
      <c r="E45" s="107"/>
      <c r="F45" s="103"/>
      <c r="G45" s="99"/>
      <c r="H45" s="103"/>
      <c r="I45" s="103"/>
      <c r="J45" s="103"/>
    </row>
    <row r="46" spans="1:10" ht="12.75" customHeight="1">
      <c r="A46" s="77" t="s">
        <v>75</v>
      </c>
      <c r="B46" s="99">
        <f>B11+B29</f>
        <v>6829.5</v>
      </c>
      <c r="C46" s="107" t="s">
        <v>9</v>
      </c>
      <c r="D46" s="107" t="s">
        <v>9</v>
      </c>
      <c r="E46" s="107" t="s">
        <v>9</v>
      </c>
      <c r="F46" s="103">
        <f>F11+F29</f>
        <v>4305.2</v>
      </c>
      <c r="G46" s="99">
        <f>B46+F46</f>
        <v>11134.7</v>
      </c>
      <c r="H46" s="103"/>
      <c r="I46" s="103"/>
      <c r="J46" s="103">
        <f>G46+H46+I46</f>
        <v>11134.7</v>
      </c>
    </row>
    <row r="47" spans="1:10" ht="12.75" customHeight="1">
      <c r="A47" s="77" t="s">
        <v>76</v>
      </c>
      <c r="B47" s="108">
        <f>B27</f>
        <v>424.1</v>
      </c>
      <c r="C47" s="109" t="str">
        <f>C27</f>
        <v>n.d.</v>
      </c>
      <c r="D47" s="109" t="str">
        <f>D27</f>
        <v>n.d.</v>
      </c>
      <c r="E47" s="109" t="str">
        <f>E27</f>
        <v>n.d.</v>
      </c>
      <c r="F47" s="110">
        <f>F27</f>
        <v>153.9</v>
      </c>
      <c r="G47" s="108">
        <f>B47+F47</f>
        <v>578</v>
      </c>
      <c r="H47" s="110"/>
      <c r="I47" s="110"/>
      <c r="J47" s="110">
        <f>G47+H47+I47</f>
        <v>578</v>
      </c>
    </row>
    <row r="48" spans="1:10" ht="12.75" customHeight="1">
      <c r="A48" s="77" t="s">
        <v>77</v>
      </c>
      <c r="B48" s="108">
        <f>B15+B35</f>
        <v>-600.2</v>
      </c>
      <c r="C48" s="109" t="s">
        <v>9</v>
      </c>
      <c r="D48" s="109" t="s">
        <v>9</v>
      </c>
      <c r="E48" s="109" t="s">
        <v>9</v>
      </c>
      <c r="F48" s="110">
        <f>F15+F35</f>
        <v>-237.5</v>
      </c>
      <c r="G48" s="108">
        <f>B48+F48</f>
        <v>-837.7</v>
      </c>
      <c r="H48" s="110">
        <f>H15+H35</f>
        <v>13.4</v>
      </c>
      <c r="I48" s="110">
        <f>I15+I35</f>
        <v>46.1</v>
      </c>
      <c r="J48" s="110">
        <f>G48+H48+I48</f>
        <v>-778.2</v>
      </c>
    </row>
    <row r="49" spans="1:10" ht="6.75" customHeight="1">
      <c r="A49" s="77"/>
      <c r="B49" s="108"/>
      <c r="C49" s="111"/>
      <c r="D49" s="111"/>
      <c r="E49" s="111"/>
      <c r="F49" s="110"/>
      <c r="G49" s="108"/>
      <c r="H49" s="110"/>
      <c r="I49" s="110"/>
      <c r="J49" s="110"/>
    </row>
    <row r="50" spans="1:10" ht="30.75" customHeight="1">
      <c r="A50" s="112" t="s">
        <v>78</v>
      </c>
      <c r="B50" s="113">
        <f>B17+B37</f>
        <v>3471.1000000000004</v>
      </c>
      <c r="C50" s="114">
        <f>C17+C37</f>
        <v>7458.299999999999</v>
      </c>
      <c r="D50" s="114">
        <f>D17+D37</f>
        <v>8646.3</v>
      </c>
      <c r="E50" s="114">
        <f>E17+E37</f>
        <v>2066.3</v>
      </c>
      <c r="F50" s="115">
        <f>C50+D50+E50</f>
        <v>18170.899999999998</v>
      </c>
      <c r="G50" s="113">
        <f>B50+F50</f>
        <v>21642</v>
      </c>
      <c r="H50" s="115">
        <f>H43-H46-H47+H48</f>
        <v>116.4</v>
      </c>
      <c r="I50" s="115">
        <f>I43-I46-I47+I48</f>
        <v>1206.6999999999998</v>
      </c>
      <c r="J50" s="115">
        <f>G50+H50+I50</f>
        <v>22965.100000000002</v>
      </c>
    </row>
    <row r="51" spans="1:10" ht="12.75" customHeight="1">
      <c r="A51" s="116" t="s">
        <v>26</v>
      </c>
      <c r="B51" s="117"/>
      <c r="C51" s="117"/>
      <c r="D51" s="117"/>
      <c r="E51" s="117"/>
      <c r="F51" s="117"/>
      <c r="G51" s="117"/>
      <c r="H51" s="117"/>
      <c r="I51" s="117"/>
      <c r="J51" s="117"/>
    </row>
    <row r="52" spans="1:10" ht="6.75" customHeight="1">
      <c r="A52" s="118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1" ht="11.25" customHeight="1">
      <c r="A53" s="119" t="s">
        <v>79</v>
      </c>
      <c r="B53" s="119"/>
      <c r="C53" s="119"/>
      <c r="D53" s="119"/>
      <c r="E53" s="119"/>
      <c r="F53" s="119"/>
      <c r="G53" s="120" t="s">
        <v>80</v>
      </c>
      <c r="H53" s="119"/>
      <c r="I53" s="119"/>
      <c r="J53" s="119"/>
      <c r="K53" s="121"/>
    </row>
    <row r="54" spans="1:11" ht="11.25" customHeight="1">
      <c r="A54" s="119" t="s">
        <v>81</v>
      </c>
      <c r="B54" s="119"/>
      <c r="C54" s="119"/>
      <c r="D54" s="119"/>
      <c r="E54" s="119"/>
      <c r="F54" s="119"/>
      <c r="G54" s="120" t="s">
        <v>82</v>
      </c>
      <c r="H54" s="119"/>
      <c r="I54" s="119"/>
      <c r="J54" s="119"/>
      <c r="K54" s="121"/>
    </row>
    <row r="55" spans="1:11" ht="6.75" customHeight="1">
      <c r="A55" s="119"/>
      <c r="B55" s="119"/>
      <c r="C55" s="119"/>
      <c r="D55" s="119"/>
      <c r="E55" s="119"/>
      <c r="F55" s="119"/>
      <c r="G55" s="120"/>
      <c r="H55" s="119"/>
      <c r="I55" s="119"/>
      <c r="J55" s="119"/>
      <c r="K55" s="121"/>
    </row>
    <row r="56" spans="1:11" ht="12.75" customHeight="1">
      <c r="A56" s="120" t="s">
        <v>83</v>
      </c>
      <c r="B56" s="120"/>
      <c r="C56" s="120"/>
      <c r="D56" s="120"/>
      <c r="E56" s="120"/>
      <c r="F56" s="120"/>
      <c r="G56" s="120" t="s">
        <v>84</v>
      </c>
      <c r="H56" s="120"/>
      <c r="I56" s="120"/>
      <c r="J56" s="120"/>
      <c r="K56" s="121"/>
    </row>
    <row r="57" spans="1:11" ht="6.75" customHeight="1">
      <c r="A57" s="122"/>
      <c r="B57" s="119"/>
      <c r="C57" s="119"/>
      <c r="D57" s="119"/>
      <c r="E57" s="119"/>
      <c r="F57" s="119"/>
      <c r="G57" s="120"/>
      <c r="H57" s="119"/>
      <c r="I57" s="119"/>
      <c r="J57" s="119"/>
      <c r="K57" s="121"/>
    </row>
    <row r="58" spans="1:11" ht="11.25" customHeight="1">
      <c r="A58" s="120" t="s">
        <v>85</v>
      </c>
      <c r="B58" s="120"/>
      <c r="C58" s="120"/>
      <c r="D58" s="120"/>
      <c r="E58" s="120"/>
      <c r="F58" s="120"/>
      <c r="G58" s="120" t="s">
        <v>86</v>
      </c>
      <c r="H58" s="120"/>
      <c r="I58" s="120"/>
      <c r="J58" s="120"/>
      <c r="K58" s="121"/>
    </row>
    <row r="59" spans="1:11" ht="6.75" customHeight="1">
      <c r="A59" s="120"/>
      <c r="B59" s="120"/>
      <c r="C59" s="120"/>
      <c r="D59" s="120"/>
      <c r="E59" s="120"/>
      <c r="F59" s="120"/>
      <c r="G59" s="120" t="s">
        <v>87</v>
      </c>
      <c r="H59" s="120"/>
      <c r="I59" s="120"/>
      <c r="J59" s="120"/>
      <c r="K59" s="121"/>
    </row>
    <row r="60" spans="2:11" ht="11.25" customHeight="1">
      <c r="B60" s="120"/>
      <c r="C60" s="120"/>
      <c r="D60" s="120"/>
      <c r="E60" s="120"/>
      <c r="F60" s="120"/>
      <c r="G60" s="120" t="s">
        <v>88</v>
      </c>
      <c r="H60" s="120"/>
      <c r="I60" s="120"/>
      <c r="J60" s="120"/>
      <c r="K60" s="121"/>
    </row>
    <row r="61" spans="2:11" ht="11.2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1"/>
    </row>
    <row r="62" spans="2:11" ht="6.75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1"/>
    </row>
    <row r="63" spans="2:11" ht="11.2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1"/>
    </row>
    <row r="64" spans="2:11" ht="6.75" customHeight="1">
      <c r="B64" s="120"/>
      <c r="C64" s="120"/>
      <c r="D64" s="120"/>
      <c r="E64" s="120"/>
      <c r="F64" s="120"/>
      <c r="G64" s="120"/>
      <c r="H64" s="120"/>
      <c r="I64" s="120"/>
      <c r="J64" s="120"/>
      <c r="K64" s="121"/>
    </row>
    <row r="65" spans="2:11" ht="11.25" customHeight="1">
      <c r="B65" s="120"/>
      <c r="C65" s="120"/>
      <c r="D65" s="120"/>
      <c r="E65" s="120"/>
      <c r="F65" s="120"/>
      <c r="G65" s="120"/>
      <c r="H65" s="120"/>
      <c r="I65" s="120"/>
      <c r="J65" s="120"/>
      <c r="K65" s="121"/>
    </row>
    <row r="66" spans="2:11" ht="11.25" customHeight="1">
      <c r="B66" s="120"/>
      <c r="C66" s="120"/>
      <c r="D66" s="120"/>
      <c r="E66" s="120"/>
      <c r="F66" s="120"/>
      <c r="G66" s="120"/>
      <c r="H66" s="120"/>
      <c r="I66" s="120"/>
      <c r="J66" s="120"/>
      <c r="K66" s="121"/>
    </row>
    <row r="67" spans="2:11" ht="11.25" customHeight="1">
      <c r="B67" s="120"/>
      <c r="C67" s="120"/>
      <c r="D67" s="120"/>
      <c r="E67" s="120"/>
      <c r="F67" s="120"/>
      <c r="G67" s="120"/>
      <c r="H67" s="120"/>
      <c r="I67" s="120"/>
      <c r="J67" s="120"/>
      <c r="K67" s="121"/>
    </row>
    <row r="68" spans="1:11" ht="12.75">
      <c r="A68" s="119"/>
      <c r="B68" s="121"/>
      <c r="C68" s="121"/>
      <c r="D68" s="121"/>
      <c r="E68" s="121"/>
      <c r="F68" s="121"/>
      <c r="G68" s="121"/>
      <c r="H68" s="121"/>
      <c r="I68" s="121"/>
      <c r="J68" s="121"/>
      <c r="K68" s="121"/>
    </row>
    <row r="69" spans="1:11" ht="12.75">
      <c r="A69" s="119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ht="12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1:11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ht="12.75">
      <c r="A72" s="124"/>
    </row>
  </sheetData>
  <mergeCells count="1">
    <mergeCell ref="B2:G2"/>
  </mergeCells>
  <printOptions horizontalCentered="1" verticalCentered="1"/>
  <pageMargins left="0.14" right="0.1" top="0.5905511811023623" bottom="0.5905511811023623" header="0.5118110236220472" footer="0.5118110236220472"/>
  <pageSetup fitToWidth="2" fitToHeight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inconnu</dc:creator>
  <cp:keywords/>
  <dc:description/>
  <cp:lastModifiedBy>piketty</cp:lastModifiedBy>
  <cp:lastPrinted>2010-01-25T13:08:45Z</cp:lastPrinted>
  <dcterms:created xsi:type="dcterms:W3CDTF">1998-08-25T12:13:47Z</dcterms:created>
  <dcterms:modified xsi:type="dcterms:W3CDTF">2010-10-08T14:17:55Z</dcterms:modified>
  <cp:category/>
  <cp:version/>
  <cp:contentType/>
  <cp:contentStatus/>
</cp:coreProperties>
</file>