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Transferts1" sheetId="1" r:id="rId1"/>
    <sheet name="Transferts2" sheetId="2" r:id="rId2"/>
    <sheet name="Transferts3" sheetId="3" r:id="rId3"/>
  </sheets>
  <externalReferences>
    <externalReference r:id="rId6"/>
    <externalReference r:id="rId7"/>
    <externalReference r:id="rId8"/>
  </externalReferences>
  <definedNames>
    <definedName name="B_SEULS_NOVIEUX">#REF!</definedName>
    <definedName name="column_headings">#REF!</definedName>
    <definedName name="column_numbers">#REF!</definedName>
    <definedName name="data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<sst xmlns="http://schemas.openxmlformats.org/spreadsheetml/2006/main" count="34" uniqueCount="24">
  <si>
    <t>RSA</t>
  </si>
  <si>
    <t>RSA net en % de Smic net</t>
  </si>
  <si>
    <t>Taux retrait RSA</t>
  </si>
  <si>
    <t>Seuil RSA en % de Smic net</t>
  </si>
  <si>
    <r>
      <t xml:space="preserve">Smic  </t>
    </r>
    <r>
      <rPr>
        <sz val="10"/>
        <rFont val="Arial"/>
        <family val="2"/>
      </rPr>
      <t>(net de cot.soc. &amp; CSG ded.)</t>
    </r>
  </si>
  <si>
    <r>
      <t xml:space="preserve">RSA </t>
    </r>
    <r>
      <rPr>
        <sz val="10"/>
        <rFont val="Arial"/>
        <family val="2"/>
      </rPr>
      <t>(net de forfait logt)</t>
    </r>
  </si>
  <si>
    <r>
      <t xml:space="preserve">Seuil RSA=0 </t>
    </r>
    <r>
      <rPr>
        <sz val="10"/>
        <rFont val="Arial"/>
        <family val="2"/>
      </rPr>
      <t>(salaire net)</t>
    </r>
  </si>
  <si>
    <r>
      <t xml:space="preserve">Tableau Transferts 1: Comparaison entre le Smic et le seuil de sortie du RSA </t>
    </r>
    <r>
      <rPr>
        <sz val="12"/>
        <rFont val="Arial"/>
        <family val="2"/>
      </rPr>
      <t>(personne seule)</t>
    </r>
  </si>
  <si>
    <t>zone 1</t>
  </si>
  <si>
    <t>zone 2</t>
  </si>
  <si>
    <t>zone 3</t>
  </si>
  <si>
    <t>AL (maxi.)</t>
  </si>
  <si>
    <t>Tx retrait AL (y&gt;RSA)</t>
  </si>
  <si>
    <t>Seuil AL=0 (salaire net)</t>
  </si>
  <si>
    <t>Seuil AL=0 en % Smic net</t>
  </si>
  <si>
    <t>Tableau Transferts 2: Comparaison entre le Smic et le seuil de sortie de l'AL</t>
  </si>
  <si>
    <t>Smic  (net de cot.soc. &amp; CSG ded.)</t>
  </si>
  <si>
    <t>RSA+AL en % du Smic net</t>
  </si>
  <si>
    <t>Seuil RSA+AL=0 en % de Smic net</t>
  </si>
  <si>
    <t>Tx marginal moyen entre 0% et 107% du SMIC</t>
  </si>
  <si>
    <t>Tx marginal entre 0% et 38% du SMIC</t>
  </si>
  <si>
    <t>Tx marginal entre 38% et 107% du SMIC</t>
  </si>
  <si>
    <r>
      <t>RSA</t>
    </r>
    <r>
      <rPr>
        <sz val="10"/>
        <rFont val="Arial"/>
        <family val="2"/>
      </rPr>
      <t xml:space="preserve"> (net de forfait logt) </t>
    </r>
    <r>
      <rPr>
        <b/>
        <sz val="10"/>
        <rFont val="Arial"/>
        <family val="2"/>
      </rPr>
      <t>+ AL</t>
    </r>
    <r>
      <rPr>
        <sz val="10"/>
        <rFont val="Arial"/>
        <family val="2"/>
      </rPr>
      <t xml:space="preserve"> (maxi.)</t>
    </r>
  </si>
  <si>
    <r>
      <t xml:space="preserve">Tableau Transferts 3: Les taux marginaux implicites associés à la sortie de RSA+AL </t>
    </r>
    <r>
      <rPr>
        <sz val="12"/>
        <rFont val="Arial"/>
        <family val="2"/>
      </rPr>
      <t>(exemple pour la zone 1) (personne seule)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</si>
</sst>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0.000%"/>
    <numFmt numFmtId="168" formatCode="0.0000000%"/>
    <numFmt numFmtId="169" formatCode="0.000000%"/>
    <numFmt numFmtId="170" formatCode="0.00000%"/>
    <numFmt numFmtId="171" formatCode="0.0000%"/>
    <numFmt numFmtId="172" formatCode="0.0000"/>
    <numFmt numFmtId="173" formatCode="#,##0.0"/>
    <numFmt numFmtId="174" formatCode="#,##0.000"/>
    <numFmt numFmtId="175" formatCode="#,##0.00000"/>
    <numFmt numFmtId="176" formatCode="\$#,##0\ ;\(\$#,##0\)"/>
    <numFmt numFmtId="177" formatCode="#,##0.0000"/>
    <numFmt numFmtId="178" formatCode="#,##0.000000"/>
    <numFmt numFmtId="179" formatCode="#,##0\ &quot;€&quot;"/>
    <numFmt numFmtId="180" formatCode="#,##0.0000000"/>
    <numFmt numFmtId="181" formatCode="#,##0,\F\F"/>
    <numFmt numFmtId="182" formatCode="#,##0,,\F\F"/>
    <numFmt numFmtId="183" formatCode="#,##0,\F"/>
    <numFmt numFmtId="184" formatCode="0,\F"/>
    <numFmt numFmtId="185" formatCode="0.000000"/>
    <numFmt numFmtId="186" formatCode="0.00000"/>
    <numFmt numFmtId="187" formatCode="0.000000000000000%"/>
    <numFmt numFmtId="188" formatCode="0.0000000000000000%"/>
    <numFmt numFmtId="189" formatCode="&quot;Vrai&quot;;&quot;Vrai&quot;;&quot;Faux&quot;"/>
    <numFmt numFmtId="190" formatCode="&quot;Actif&quot;;&quot;Actif&quot;;&quot;Inactif&quot;"/>
    <numFmt numFmtId="191" formatCode="#,##0.00\ &quot;€&quot;"/>
    <numFmt numFmtId="192" formatCode="#,##0.0\ &quot;€&quot;"/>
    <numFmt numFmtId="193" formatCode="#,##0\ _€"/>
    <numFmt numFmtId="194" formatCode="#,##0.000\ &quot;€&quot;"/>
    <numFmt numFmtId="195" formatCode="#,##0.0000\ &quot;€&quot;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7"/>
      <name val="Helvetica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1">
      <alignment horizontal="center"/>
      <protection/>
    </xf>
    <xf numFmtId="0" fontId="4" fillId="0" borderId="2" applyNumberFormat="0" applyFont="0" applyFill="0" applyAlignment="0" applyProtection="0"/>
    <xf numFmtId="2" fontId="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26">
      <alignment/>
      <protection/>
    </xf>
    <xf numFmtId="0" fontId="14" fillId="0" borderId="3" xfId="26" applyFont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vertical="center" wrapText="1"/>
      <protection/>
    </xf>
    <xf numFmtId="0" fontId="15" fillId="0" borderId="0" xfId="26" applyFont="1" applyBorder="1" applyAlignment="1">
      <alignment horizontal="center" vertical="center" wrapText="1"/>
      <protection/>
    </xf>
    <xf numFmtId="0" fontId="9" fillId="0" borderId="4" xfId="26" applyBorder="1">
      <alignment/>
      <protection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7" fillId="0" borderId="7" xfId="26" applyFont="1" applyBorder="1" applyAlignment="1">
      <alignment horizontal="center" vertical="center" wrapText="1"/>
      <protection/>
    </xf>
    <xf numFmtId="0" fontId="17" fillId="0" borderId="8" xfId="26" applyFont="1" applyBorder="1" applyAlignment="1">
      <alignment horizontal="center" vertical="center" wrapText="1"/>
      <protection/>
    </xf>
    <xf numFmtId="179" fontId="17" fillId="0" borderId="0" xfId="26" applyNumberFormat="1" applyFont="1" applyBorder="1" applyAlignment="1">
      <alignment horizontal="center" vertical="center" wrapText="1"/>
      <protection/>
    </xf>
    <xf numFmtId="179" fontId="9" fillId="0" borderId="0" xfId="26" applyNumberFormat="1" applyFont="1" applyBorder="1" applyAlignment="1">
      <alignment horizontal="center" vertical="center" wrapText="1"/>
      <protection/>
    </xf>
    <xf numFmtId="9" fontId="9" fillId="0" borderId="0" xfId="26" applyNumberFormat="1" applyFont="1" applyBorder="1" applyAlignment="1">
      <alignment horizontal="center" vertical="center" wrapText="1"/>
      <protection/>
    </xf>
    <xf numFmtId="179" fontId="17" fillId="0" borderId="0" xfId="26" applyNumberFormat="1" applyFont="1" applyBorder="1" applyAlignment="1">
      <alignment horizontal="center" vertical="center"/>
      <protection/>
    </xf>
    <xf numFmtId="9" fontId="17" fillId="0" borderId="4" xfId="26" applyNumberFormat="1" applyFont="1" applyBorder="1" applyAlignment="1">
      <alignment horizontal="center" vertical="center"/>
      <protection/>
    </xf>
    <xf numFmtId="0" fontId="14" fillId="0" borderId="9" xfId="26" applyFont="1" applyBorder="1" applyAlignment="1">
      <alignment horizontal="center" vertical="center" wrapText="1"/>
      <protection/>
    </xf>
    <xf numFmtId="179" fontId="17" fillId="0" borderId="10" xfId="26" applyNumberFormat="1" applyFont="1" applyBorder="1" applyAlignment="1">
      <alignment horizontal="center" vertical="center" wrapText="1"/>
      <protection/>
    </xf>
    <xf numFmtId="179" fontId="9" fillId="0" borderId="10" xfId="26" applyNumberFormat="1" applyFont="1" applyBorder="1" applyAlignment="1">
      <alignment horizontal="center" vertical="center" wrapText="1"/>
      <protection/>
    </xf>
    <xf numFmtId="9" fontId="9" fillId="0" borderId="10" xfId="26" applyNumberFormat="1" applyFont="1" applyBorder="1" applyAlignment="1">
      <alignment horizontal="center" vertical="center" wrapText="1"/>
      <protection/>
    </xf>
    <xf numFmtId="179" fontId="17" fillId="0" borderId="10" xfId="26" applyNumberFormat="1" applyFont="1" applyBorder="1" applyAlignment="1">
      <alignment horizontal="center" vertical="center"/>
      <protection/>
    </xf>
    <xf numFmtId="9" fontId="17" fillId="0" borderId="11" xfId="26" applyNumberFormat="1" applyFont="1" applyBorder="1" applyAlignment="1">
      <alignment horizontal="center" vertical="center"/>
      <protection/>
    </xf>
    <xf numFmtId="3" fontId="9" fillId="0" borderId="0" xfId="26" applyNumberForma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17" fillId="0" borderId="12" xfId="26" applyFont="1" applyBorder="1" applyAlignment="1">
      <alignment horizontal="center" vertical="center" wrapText="1"/>
      <protection/>
    </xf>
    <xf numFmtId="0" fontId="9" fillId="0" borderId="6" xfId="26" applyFont="1" applyBorder="1" applyAlignment="1">
      <alignment horizontal="center" vertical="center" wrapText="1"/>
      <protection/>
    </xf>
    <xf numFmtId="0" fontId="17" fillId="0" borderId="13" xfId="26" applyFont="1" applyBorder="1" applyAlignment="1">
      <alignment horizontal="center" vertical="center" wrapText="1"/>
      <protection/>
    </xf>
    <xf numFmtId="179" fontId="9" fillId="0" borderId="14" xfId="26" applyNumberFormat="1" applyFont="1" applyBorder="1" applyAlignment="1">
      <alignment horizontal="center" vertical="center"/>
      <protection/>
    </xf>
    <xf numFmtId="9" fontId="9" fillId="0" borderId="0" xfId="26" applyNumberFormat="1" applyFont="1" applyBorder="1" applyAlignment="1">
      <alignment horizontal="center" vertical="center"/>
      <protection/>
    </xf>
    <xf numFmtId="9" fontId="17" fillId="0" borderId="15" xfId="26" applyNumberFormat="1" applyFont="1" applyBorder="1" applyAlignment="1">
      <alignment horizontal="center" vertical="center"/>
      <protection/>
    </xf>
    <xf numFmtId="179" fontId="9" fillId="0" borderId="0" xfId="26" applyNumberFormat="1" applyFont="1" applyBorder="1" applyAlignment="1">
      <alignment horizontal="center" vertical="center"/>
      <protection/>
    </xf>
    <xf numFmtId="179" fontId="9" fillId="0" borderId="16" xfId="26" applyNumberFormat="1" applyFont="1" applyBorder="1" applyAlignment="1">
      <alignment horizontal="center" vertical="center"/>
      <protection/>
    </xf>
    <xf numFmtId="9" fontId="9" fillId="0" borderId="10" xfId="26" applyNumberFormat="1" applyFont="1" applyBorder="1" applyAlignment="1">
      <alignment horizontal="center" vertical="center"/>
      <protection/>
    </xf>
    <xf numFmtId="9" fontId="17" fillId="0" borderId="17" xfId="26" applyNumberFormat="1" applyFont="1" applyBorder="1" applyAlignment="1">
      <alignment horizontal="center" vertical="center"/>
      <protection/>
    </xf>
    <xf numFmtId="179" fontId="9" fillId="0" borderId="10" xfId="26" applyNumberFormat="1" applyFont="1" applyBorder="1" applyAlignment="1">
      <alignment horizontal="center" vertical="center"/>
      <protection/>
    </xf>
    <xf numFmtId="9" fontId="9" fillId="0" borderId="10" xfId="26" applyNumberFormat="1" applyBorder="1" applyAlignment="1">
      <alignment horizontal="center" vertical="center"/>
      <protection/>
    </xf>
    <xf numFmtId="164" fontId="9" fillId="0" borderId="0" xfId="26" applyNumberFormat="1" applyAlignment="1">
      <alignment horizontal="center" vertical="center"/>
      <protection/>
    </xf>
    <xf numFmtId="9" fontId="17" fillId="0" borderId="18" xfId="26" applyNumberFormat="1" applyFont="1" applyBorder="1" applyAlignment="1">
      <alignment horizontal="center" vertical="center" wrapText="1"/>
      <protection/>
    </xf>
    <xf numFmtId="9" fontId="17" fillId="0" borderId="19" xfId="26" applyNumberFormat="1" applyFont="1" applyBorder="1" applyAlignment="1">
      <alignment horizontal="center" vertical="center" wrapText="1"/>
      <protection/>
    </xf>
    <xf numFmtId="9" fontId="17" fillId="0" borderId="20" xfId="26" applyNumberFormat="1" applyFont="1" applyBorder="1" applyAlignment="1">
      <alignment horizontal="center" vertical="center" wrapText="1"/>
      <protection/>
    </xf>
    <xf numFmtId="9" fontId="17" fillId="0" borderId="21" xfId="26" applyNumberFormat="1" applyFont="1" applyBorder="1" applyAlignment="1">
      <alignment horizontal="center" vertical="center" wrapText="1"/>
      <protection/>
    </xf>
    <xf numFmtId="0" fontId="13" fillId="0" borderId="22" xfId="26" applyFont="1" applyBorder="1" applyAlignment="1">
      <alignment horizontal="center" vertical="center" wrapText="1"/>
      <protection/>
    </xf>
    <xf numFmtId="0" fontId="13" fillId="0" borderId="23" xfId="26" applyFont="1" applyBorder="1" applyAlignment="1">
      <alignment horizontal="center" vertical="center" wrapText="1"/>
      <protection/>
    </xf>
    <xf numFmtId="0" fontId="12" fillId="0" borderId="23" xfId="26" applyFont="1" applyBorder="1" applyAlignment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1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0" borderId="27" xfId="26" applyFont="1" applyBorder="1" applyAlignment="1">
      <alignment horizontal="center" vertical="center" wrapText="1"/>
      <protection/>
    </xf>
    <xf numFmtId="0" fontId="14" fillId="0" borderId="28" xfId="26" applyFont="1" applyBorder="1" applyAlignment="1">
      <alignment horizontal="center" vertical="center" wrapText="1"/>
      <protection/>
    </xf>
    <xf numFmtId="0" fontId="14" fillId="0" borderId="29" xfId="26" applyFont="1" applyBorder="1" applyAlignment="1">
      <alignment horizontal="center" vertical="center" wrapText="1"/>
      <protection/>
    </xf>
    <xf numFmtId="0" fontId="14" fillId="0" borderId="30" xfId="26" applyFont="1" applyBorder="1" applyAlignment="1">
      <alignment horizontal="center" vertical="center" wrapText="1"/>
      <protection/>
    </xf>
    <xf numFmtId="0" fontId="14" fillId="0" borderId="27" xfId="26" applyFont="1" applyBorder="1" applyAlignment="1">
      <alignment horizontal="center" vertical="center" wrapText="1"/>
      <protection/>
    </xf>
    <xf numFmtId="0" fontId="14" fillId="0" borderId="28" xfId="26" applyFont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13" fillId="0" borderId="24" xfId="26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7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Normal_AppendixTables(NationalAccountsData)" xfId="26"/>
    <cellStyle name="Percent" xfId="27"/>
    <cellStyle name="style_col_headings" xfId="28"/>
    <cellStyle name="Total" xfId="29"/>
    <cellStyle name="Virgule fix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May2010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ulationsIR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Simulateur\Parametres\Parametres(Transfer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RPP1"/>
      <sheetName val="SIRPP2"/>
      <sheetName val="SIRPP3"/>
    </sheetNames>
    <sheetDataSet>
      <sheetData sheetId="0">
        <row r="6">
          <cell r="E6">
            <v>989.2231205229999</v>
          </cell>
        </row>
        <row r="7">
          <cell r="E7">
            <v>1004.0060314149998</v>
          </cell>
        </row>
        <row r="8">
          <cell r="E8">
            <v>1029.2601708554998</v>
          </cell>
        </row>
        <row r="9">
          <cell r="E9">
            <v>1056.3621741575</v>
          </cell>
        </row>
        <row r="10">
          <cell r="E10">
            <v>1079.7684497365</v>
          </cell>
        </row>
        <row r="11">
          <cell r="E11">
            <v>1091.4715875260001</v>
          </cell>
        </row>
        <row r="12">
          <cell r="E12">
            <v>1108.7183169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(Transferts)"/>
    </sheetNames>
    <sheetDataSet>
      <sheetData sheetId="0">
        <row r="2">
          <cell r="AE2">
            <v>425.4</v>
          </cell>
          <cell r="AF2">
            <v>1</v>
          </cell>
          <cell r="AM2">
            <v>0.12</v>
          </cell>
          <cell r="AP2">
            <v>251.16</v>
          </cell>
          <cell r="AT2">
            <v>218.89</v>
          </cell>
          <cell r="AX2">
            <v>205.15</v>
          </cell>
          <cell r="BB2">
            <v>46.97</v>
          </cell>
          <cell r="BD2">
            <v>29</v>
          </cell>
          <cell r="BE2">
            <v>0.085</v>
          </cell>
          <cell r="BF2">
            <v>0.3398400000000001</v>
          </cell>
          <cell r="BN2">
            <v>0.05376000000000001</v>
          </cell>
          <cell r="BO2">
            <v>0.08160000000000002</v>
          </cell>
          <cell r="BP2">
            <v>0.45</v>
          </cell>
          <cell r="BQ2">
            <v>0.75</v>
          </cell>
        </row>
        <row r="3">
          <cell r="AE3">
            <v>433.06</v>
          </cell>
          <cell r="AF3">
            <v>1</v>
          </cell>
          <cell r="AM3">
            <v>0.12</v>
          </cell>
          <cell r="AP3">
            <v>255.68</v>
          </cell>
          <cell r="AT3">
            <v>222.83</v>
          </cell>
          <cell r="AX3">
            <v>208.84</v>
          </cell>
          <cell r="BB3">
            <v>46.97</v>
          </cell>
          <cell r="BD3">
            <v>30</v>
          </cell>
          <cell r="BE3">
            <v>0.085</v>
          </cell>
          <cell r="BF3">
            <v>0.3398400000000001</v>
          </cell>
          <cell r="BN3">
            <v>0.05376000000000001</v>
          </cell>
          <cell r="BO3">
            <v>0.08160000000000002</v>
          </cell>
          <cell r="BP3">
            <v>0.45</v>
          </cell>
          <cell r="BQ3">
            <v>0.75</v>
          </cell>
        </row>
        <row r="4">
          <cell r="AE4">
            <v>440.86</v>
          </cell>
          <cell r="AF4">
            <v>1</v>
          </cell>
          <cell r="AM4">
            <v>0.12</v>
          </cell>
          <cell r="AP4">
            <v>262.84</v>
          </cell>
          <cell r="AT4">
            <v>229.07</v>
          </cell>
          <cell r="AX4">
            <v>214.69</v>
          </cell>
          <cell r="BB4">
            <v>47.82</v>
          </cell>
          <cell r="BD4">
            <v>30</v>
          </cell>
          <cell r="BE4">
            <v>0.085</v>
          </cell>
          <cell r="BF4">
            <v>0.3398400000000001</v>
          </cell>
          <cell r="BN4">
            <v>0.05376000000000001</v>
          </cell>
          <cell r="BO4">
            <v>0.08160000000000002</v>
          </cell>
          <cell r="BP4">
            <v>0.45</v>
          </cell>
          <cell r="BQ4">
            <v>0.75</v>
          </cell>
        </row>
        <row r="5">
          <cell r="AE5">
            <v>447.91</v>
          </cell>
          <cell r="AF5">
            <v>1</v>
          </cell>
          <cell r="AM5">
            <v>0.12</v>
          </cell>
          <cell r="AP5">
            <v>270.09</v>
          </cell>
          <cell r="AT5">
            <v>235.39</v>
          </cell>
          <cell r="AX5">
            <v>220.62</v>
          </cell>
          <cell r="BB5">
            <v>49.14</v>
          </cell>
          <cell r="BD5">
            <v>31</v>
          </cell>
          <cell r="BE5">
            <v>0.085</v>
          </cell>
          <cell r="BF5">
            <v>0.3396</v>
          </cell>
          <cell r="BN5">
            <v>0.05399999999999999</v>
          </cell>
          <cell r="BO5">
            <v>0.08159999999999999</v>
          </cell>
          <cell r="BP5">
            <v>0.45</v>
          </cell>
          <cell r="BQ5">
            <v>0.75</v>
          </cell>
        </row>
        <row r="6">
          <cell r="AE6">
            <v>454.63</v>
          </cell>
          <cell r="AF6">
            <v>1</v>
          </cell>
          <cell r="AM6">
            <v>0.12</v>
          </cell>
          <cell r="AP6">
            <v>278.06</v>
          </cell>
          <cell r="AT6">
            <v>242.33</v>
          </cell>
          <cell r="AX6">
            <v>227.13</v>
          </cell>
          <cell r="BB6">
            <v>50.59</v>
          </cell>
          <cell r="BD6">
            <v>33</v>
          </cell>
          <cell r="BE6">
            <v>0.085</v>
          </cell>
          <cell r="BF6">
            <v>0.3396</v>
          </cell>
          <cell r="BN6">
            <v>0.05399999999999999</v>
          </cell>
          <cell r="BO6">
            <v>0.08159999999999999</v>
          </cell>
          <cell r="BP6">
            <v>0.45</v>
          </cell>
          <cell r="BQ6">
            <v>0.75</v>
          </cell>
        </row>
        <row r="7">
          <cell r="AE7">
            <v>460.09</v>
          </cell>
          <cell r="AF7">
            <v>0.38</v>
          </cell>
          <cell r="AM7">
            <v>0.12</v>
          </cell>
          <cell r="AP7">
            <v>278.95</v>
          </cell>
          <cell r="AT7">
            <v>243.11</v>
          </cell>
          <cell r="AX7">
            <v>227.86</v>
          </cell>
          <cell r="BB7">
            <v>50.75</v>
          </cell>
          <cell r="BD7">
            <v>33.11</v>
          </cell>
          <cell r="BE7">
            <v>0.085</v>
          </cell>
          <cell r="BF7">
            <v>0.3396</v>
          </cell>
          <cell r="BN7">
            <v>0.05399999999999999</v>
          </cell>
          <cell r="BO7">
            <v>0.08159999999999999</v>
          </cell>
          <cell r="BP7">
            <v>0.45</v>
          </cell>
          <cell r="BQ7">
            <v>0.75</v>
          </cell>
        </row>
        <row r="8">
          <cell r="AE8">
            <v>466.99134999999995</v>
          </cell>
          <cell r="AF8">
            <v>0.38</v>
          </cell>
          <cell r="AM8">
            <v>0.12</v>
          </cell>
          <cell r="AP8">
            <v>278.95</v>
          </cell>
          <cell r="AT8">
            <v>243.11</v>
          </cell>
          <cell r="AX8">
            <v>227.86</v>
          </cell>
          <cell r="BB8">
            <v>50.75</v>
          </cell>
          <cell r="BD8">
            <v>33.11</v>
          </cell>
          <cell r="BE8">
            <v>0.085</v>
          </cell>
          <cell r="BF8">
            <v>0.3396</v>
          </cell>
          <cell r="BN8">
            <v>0.05399999999999999</v>
          </cell>
          <cell r="BO8">
            <v>0.08159999999999999</v>
          </cell>
          <cell r="BP8">
            <v>0.45</v>
          </cell>
          <cell r="BQ8">
            <v>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0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5.7109375" style="1" customWidth="1"/>
    <col min="2" max="9" width="10.7109375" style="1" customWidth="1"/>
    <col min="10" max="16384" width="11.421875" style="1" customWidth="1"/>
  </cols>
  <sheetData>
    <row r="2" ht="13.5" thickBot="1"/>
    <row r="3" spans="2:9" ht="39.75" customHeight="1" thickTop="1">
      <c r="B3" s="41" t="s">
        <v>7</v>
      </c>
      <c r="C3" s="42"/>
      <c r="D3" s="42"/>
      <c r="E3" s="42"/>
      <c r="F3" s="42"/>
      <c r="G3" s="42"/>
      <c r="H3" s="43"/>
      <c r="I3" s="44"/>
    </row>
    <row r="4" spans="2:9" ht="19.5" customHeight="1">
      <c r="B4" s="2"/>
      <c r="C4" s="3"/>
      <c r="D4" s="3"/>
      <c r="E4" s="3"/>
      <c r="F4" s="3"/>
      <c r="G4" s="3"/>
      <c r="H4" s="4"/>
      <c r="I4" s="5"/>
    </row>
    <row r="5" spans="2:9" ht="60" customHeight="1">
      <c r="B5" s="6"/>
      <c r="C5" s="7" t="s">
        <v>4</v>
      </c>
      <c r="D5" s="8" t="s">
        <v>0</v>
      </c>
      <c r="E5" s="7" t="s">
        <v>5</v>
      </c>
      <c r="F5" s="8" t="s">
        <v>1</v>
      </c>
      <c r="G5" s="8" t="s">
        <v>2</v>
      </c>
      <c r="H5" s="9" t="s">
        <v>6</v>
      </c>
      <c r="I5" s="10" t="s">
        <v>3</v>
      </c>
    </row>
    <row r="6" spans="2:9" ht="30" customHeight="1">
      <c r="B6" s="2">
        <v>2005</v>
      </c>
      <c r="C6" s="11">
        <f>'[2]SIRPP1'!E6</f>
        <v>989.2231205229999</v>
      </c>
      <c r="D6" s="12">
        <f>'[3]Parametres(Transferts)'!$AE2</f>
        <v>425.4</v>
      </c>
      <c r="E6" s="11">
        <f>D6*(1-'[3]Parametres(Transferts)'!$AM2)</f>
        <v>374.352</v>
      </c>
      <c r="F6" s="13">
        <f>E6/C6</f>
        <v>0.37843029770885356</v>
      </c>
      <c r="G6" s="13">
        <f>'[3]Parametres(Transferts)'!$AF2</f>
        <v>1</v>
      </c>
      <c r="H6" s="14">
        <f>E6/'[3]Parametres(Transferts)'!$AF2</f>
        <v>374.352</v>
      </c>
      <c r="I6" s="15">
        <f>H6/C6</f>
        <v>0.37843029770885356</v>
      </c>
    </row>
    <row r="7" spans="2:9" ht="30" customHeight="1">
      <c r="B7" s="2">
        <v>2006</v>
      </c>
      <c r="C7" s="11">
        <f>'[2]SIRPP1'!E7</f>
        <v>1004.0060314149998</v>
      </c>
      <c r="D7" s="12">
        <f>'[3]Parametres(Transferts)'!$AE3</f>
        <v>433.06</v>
      </c>
      <c r="E7" s="11">
        <f>D7*(1-'[3]Parametres(Transferts)'!$AM3)</f>
        <v>381.0928</v>
      </c>
      <c r="F7" s="13">
        <f aca="true" t="shared" si="0" ref="F7:F12">E7/C7</f>
        <v>0.37957222175538663</v>
      </c>
      <c r="G7" s="13">
        <f>'[3]Parametres(Transferts)'!$AF3</f>
        <v>1</v>
      </c>
      <c r="H7" s="14">
        <f>E7/'[3]Parametres(Transferts)'!$AF3</f>
        <v>381.0928</v>
      </c>
      <c r="I7" s="15">
        <f aca="true" t="shared" si="1" ref="I7:I12">H7/C7</f>
        <v>0.37957222175538663</v>
      </c>
    </row>
    <row r="8" spans="2:9" ht="30" customHeight="1">
      <c r="B8" s="2">
        <v>2007</v>
      </c>
      <c r="C8" s="11">
        <f>'[2]SIRPP1'!E8</f>
        <v>1029.2601708554998</v>
      </c>
      <c r="D8" s="12">
        <f>'[3]Parametres(Transferts)'!$AE4</f>
        <v>440.86</v>
      </c>
      <c r="E8" s="11">
        <f>D8*(1-'[3]Parametres(Transferts)'!$AM4)</f>
        <v>387.9568</v>
      </c>
      <c r="F8" s="13">
        <f t="shared" si="0"/>
        <v>0.3769278273709341</v>
      </c>
      <c r="G8" s="13">
        <f>'[3]Parametres(Transferts)'!$AF4</f>
        <v>1</v>
      </c>
      <c r="H8" s="14">
        <f>E8/'[3]Parametres(Transferts)'!$AF4</f>
        <v>387.9568</v>
      </c>
      <c r="I8" s="15">
        <f t="shared" si="1"/>
        <v>0.3769278273709341</v>
      </c>
    </row>
    <row r="9" spans="2:9" ht="30" customHeight="1">
      <c r="B9" s="2">
        <v>2008</v>
      </c>
      <c r="C9" s="11">
        <f>'[2]SIRPP1'!E9</f>
        <v>1056.3621741575</v>
      </c>
      <c r="D9" s="12">
        <f>'[3]Parametres(Transferts)'!$AE5</f>
        <v>447.91</v>
      </c>
      <c r="E9" s="11">
        <f>D9*(1-'[3]Parametres(Transferts)'!$AM5)</f>
        <v>394.16080000000005</v>
      </c>
      <c r="F9" s="13">
        <f t="shared" si="0"/>
        <v>0.37313036157732776</v>
      </c>
      <c r="G9" s="13">
        <f>'[3]Parametres(Transferts)'!$AF5</f>
        <v>1</v>
      </c>
      <c r="H9" s="14">
        <f>E9/'[3]Parametres(Transferts)'!$AF5</f>
        <v>394.16080000000005</v>
      </c>
      <c r="I9" s="15">
        <f t="shared" si="1"/>
        <v>0.37313036157732776</v>
      </c>
    </row>
    <row r="10" spans="2:9" ht="30" customHeight="1">
      <c r="B10" s="2">
        <v>2009</v>
      </c>
      <c r="C10" s="11">
        <f>'[2]SIRPP1'!E10</f>
        <v>1079.7684497365</v>
      </c>
      <c r="D10" s="12">
        <f>'[3]Parametres(Transferts)'!$AE6</f>
        <v>454.63</v>
      </c>
      <c r="E10" s="11">
        <f>D10*(1-'[3]Parametres(Transferts)'!$AM6)</f>
        <v>400.0744</v>
      </c>
      <c r="F10" s="13">
        <f t="shared" si="0"/>
        <v>0.37051869787233704</v>
      </c>
      <c r="G10" s="13">
        <f>'[3]Parametres(Transferts)'!$AF6</f>
        <v>1</v>
      </c>
      <c r="H10" s="14">
        <f>E10/'[3]Parametres(Transferts)'!$AF6</f>
        <v>400.0744</v>
      </c>
      <c r="I10" s="15">
        <f t="shared" si="1"/>
        <v>0.37051869787233704</v>
      </c>
    </row>
    <row r="11" spans="2:9" ht="30" customHeight="1">
      <c r="B11" s="2">
        <v>2010</v>
      </c>
      <c r="C11" s="11">
        <f>'[2]SIRPP1'!E11</f>
        <v>1091.4715875260001</v>
      </c>
      <c r="D11" s="12">
        <f>'[3]Parametres(Transferts)'!$AE7</f>
        <v>460.09</v>
      </c>
      <c r="E11" s="11">
        <f>D11*(1-'[3]Parametres(Transferts)'!$AM7)</f>
        <v>404.87919999999997</v>
      </c>
      <c r="F11" s="13">
        <f t="shared" si="0"/>
        <v>0.37094799775569537</v>
      </c>
      <c r="G11" s="13">
        <f>'[3]Parametres(Transferts)'!$AF7</f>
        <v>0.38</v>
      </c>
      <c r="H11" s="14">
        <f>E11/'[3]Parametres(Transferts)'!$AF7</f>
        <v>1065.4715789473682</v>
      </c>
      <c r="I11" s="15">
        <f t="shared" si="1"/>
        <v>0.9761789414623562</v>
      </c>
    </row>
    <row r="12" spans="2:9" ht="30" customHeight="1" thickBot="1">
      <c r="B12" s="16">
        <v>2011</v>
      </c>
      <c r="C12" s="17">
        <f>'[2]SIRPP1'!E12</f>
        <v>1108.7183169</v>
      </c>
      <c r="D12" s="18">
        <f>'[3]Parametres(Transferts)'!$AE8</f>
        <v>466.99134999999995</v>
      </c>
      <c r="E12" s="17">
        <f>D12*(1-'[3]Parametres(Transferts)'!$AM8)</f>
        <v>410.952388</v>
      </c>
      <c r="F12" s="19">
        <f t="shared" si="0"/>
        <v>0.3706553610019104</v>
      </c>
      <c r="G12" s="19">
        <f>'[3]Parametres(Transferts)'!$AF8</f>
        <v>0.38</v>
      </c>
      <c r="H12" s="20">
        <f>E12/'[3]Parametres(Transferts)'!$AF8</f>
        <v>1081.453652631579</v>
      </c>
      <c r="I12" s="21">
        <f t="shared" si="1"/>
        <v>0.9754088447418695</v>
      </c>
    </row>
    <row r="13" ht="13.5" thickTop="1">
      <c r="H13" s="22"/>
    </row>
    <row r="14" ht="12.75">
      <c r="H14" s="22"/>
    </row>
    <row r="15" ht="12.75">
      <c r="H15" s="22"/>
    </row>
    <row r="16" ht="12.75">
      <c r="H16" s="22"/>
    </row>
    <row r="17" ht="12.75">
      <c r="H17" s="22"/>
    </row>
    <row r="18" ht="12.75">
      <c r="H18" s="22"/>
    </row>
    <row r="19" ht="12.75">
      <c r="H19" s="22"/>
    </row>
    <row r="20" ht="12.75">
      <c r="H20" s="22"/>
    </row>
    <row r="21" ht="12.75">
      <c r="H21" s="22"/>
    </row>
    <row r="22" ht="12.75">
      <c r="H22" s="22"/>
    </row>
    <row r="23" ht="12.75">
      <c r="H23" s="22"/>
    </row>
    <row r="24" ht="12.75">
      <c r="H24" s="22"/>
    </row>
    <row r="25" ht="12.75">
      <c r="H25" s="22"/>
    </row>
    <row r="26" ht="12.75">
      <c r="H26" s="22"/>
    </row>
    <row r="27" ht="12.75">
      <c r="H27" s="22"/>
    </row>
    <row r="28" ht="12.75">
      <c r="H28" s="22"/>
    </row>
    <row r="29" ht="12.75">
      <c r="H29" s="22"/>
    </row>
    <row r="30" ht="12.75">
      <c r="H30" s="22"/>
    </row>
    <row r="31" ht="12.75">
      <c r="H31" s="22"/>
    </row>
    <row r="32" ht="12.75">
      <c r="H32" s="22"/>
    </row>
    <row r="33" ht="12.75">
      <c r="H33" s="22"/>
    </row>
    <row r="34" ht="12.75">
      <c r="H34" s="22"/>
    </row>
    <row r="35" ht="12.75">
      <c r="H35" s="22"/>
    </row>
    <row r="36" ht="12.75">
      <c r="H36" s="22"/>
    </row>
    <row r="37" ht="12.75">
      <c r="H37" s="22"/>
    </row>
    <row r="38" ht="12.75">
      <c r="H38" s="22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2" ht="12.75">
      <c r="H102" s="22"/>
    </row>
    <row r="103" ht="12.75">
      <c r="H103" s="22"/>
    </row>
    <row r="104" ht="12.75">
      <c r="H104" s="22"/>
    </row>
    <row r="105" ht="12.75">
      <c r="H105" s="22"/>
    </row>
    <row r="106" ht="12.75">
      <c r="H106" s="22"/>
    </row>
    <row r="107" ht="12.75">
      <c r="H107" s="22"/>
    </row>
    <row r="108" ht="12.75">
      <c r="H108" s="22"/>
    </row>
    <row r="109" ht="12.75">
      <c r="H109" s="22"/>
    </row>
    <row r="110" ht="12.75">
      <c r="H110" s="22"/>
    </row>
    <row r="111" ht="12.75">
      <c r="H111" s="22"/>
    </row>
    <row r="112" ht="12.75">
      <c r="H112" s="22"/>
    </row>
    <row r="113" ht="12.75">
      <c r="H113" s="22"/>
    </row>
    <row r="114" ht="12.75">
      <c r="H114" s="22"/>
    </row>
    <row r="115" ht="12.75">
      <c r="H115" s="22"/>
    </row>
    <row r="116" ht="12.75">
      <c r="H116" s="22"/>
    </row>
    <row r="117" ht="12.75">
      <c r="H117" s="22"/>
    </row>
    <row r="118" ht="12.75">
      <c r="H118" s="22"/>
    </row>
    <row r="119" ht="12.75">
      <c r="H119" s="22"/>
    </row>
    <row r="120" ht="12.75">
      <c r="H120" s="22"/>
    </row>
    <row r="121" ht="12.75">
      <c r="H121" s="22"/>
    </row>
    <row r="122" ht="12.75">
      <c r="H122" s="22"/>
    </row>
    <row r="123" ht="12.75">
      <c r="H123" s="22"/>
    </row>
    <row r="124" ht="12.75">
      <c r="H124" s="22"/>
    </row>
    <row r="125" ht="12.75">
      <c r="H125" s="22"/>
    </row>
    <row r="126" ht="12.75">
      <c r="H126" s="22"/>
    </row>
    <row r="127" ht="12.75">
      <c r="H127" s="22"/>
    </row>
    <row r="128" ht="12.75">
      <c r="H128" s="22"/>
    </row>
    <row r="129" ht="12.75">
      <c r="H129" s="22"/>
    </row>
    <row r="130" ht="12.75">
      <c r="H130" s="22"/>
    </row>
    <row r="131" ht="12.75">
      <c r="H131" s="22"/>
    </row>
    <row r="132" ht="12.75">
      <c r="H132" s="22"/>
    </row>
    <row r="133" ht="12.75">
      <c r="H133" s="22"/>
    </row>
    <row r="134" ht="12.75">
      <c r="H134" s="22"/>
    </row>
    <row r="135" ht="12.75">
      <c r="H135" s="22"/>
    </row>
    <row r="136" ht="12.75">
      <c r="H136" s="22"/>
    </row>
    <row r="137" ht="12.75">
      <c r="H137" s="22"/>
    </row>
    <row r="138" ht="12.75">
      <c r="H138" s="22"/>
    </row>
    <row r="139" ht="12.75">
      <c r="H139" s="22"/>
    </row>
    <row r="140" ht="12.75">
      <c r="H140" s="22"/>
    </row>
    <row r="141" ht="12.75">
      <c r="H141" s="22"/>
    </row>
    <row r="142" ht="12.75">
      <c r="H142" s="22"/>
    </row>
    <row r="143" ht="12.75">
      <c r="H143" s="22"/>
    </row>
    <row r="144" ht="12.75">
      <c r="H144" s="22"/>
    </row>
    <row r="145" ht="12.75">
      <c r="H145" s="22"/>
    </row>
    <row r="146" ht="12.75">
      <c r="H146" s="22"/>
    </row>
    <row r="147" ht="12.75">
      <c r="H147" s="22"/>
    </row>
    <row r="148" ht="12.75">
      <c r="H148" s="22"/>
    </row>
    <row r="149" ht="12.75">
      <c r="H149" s="22"/>
    </row>
    <row r="150" ht="12.75">
      <c r="H150" s="22"/>
    </row>
    <row r="151" ht="12.75">
      <c r="H151" s="22"/>
    </row>
    <row r="152" ht="12.75">
      <c r="H152" s="22"/>
    </row>
    <row r="153" ht="12.75">
      <c r="H153" s="22"/>
    </row>
    <row r="154" ht="12.75">
      <c r="H154" s="22"/>
    </row>
    <row r="155" ht="12.75">
      <c r="H155" s="22"/>
    </row>
    <row r="156" ht="12.75">
      <c r="H156" s="22"/>
    </row>
    <row r="157" ht="12.75">
      <c r="H157" s="22"/>
    </row>
    <row r="158" ht="12.75">
      <c r="H158" s="22"/>
    </row>
    <row r="159" ht="12.75">
      <c r="H159" s="22"/>
    </row>
    <row r="160" ht="12.75">
      <c r="H160" s="22"/>
    </row>
    <row r="161" ht="12.75">
      <c r="H161" s="22"/>
    </row>
    <row r="162" ht="12.75">
      <c r="H162" s="22"/>
    </row>
    <row r="163" ht="12.75">
      <c r="H163" s="22"/>
    </row>
    <row r="164" ht="12.75">
      <c r="H164" s="22"/>
    </row>
    <row r="165" ht="12.75">
      <c r="H165" s="22"/>
    </row>
    <row r="166" ht="12.75">
      <c r="H166" s="22"/>
    </row>
    <row r="167" ht="12.75">
      <c r="H167" s="22"/>
    </row>
    <row r="168" ht="12.75">
      <c r="H168" s="22"/>
    </row>
    <row r="169" ht="12.75">
      <c r="H169" s="22"/>
    </row>
    <row r="170" ht="12.75">
      <c r="H170" s="22"/>
    </row>
    <row r="171" ht="12.75">
      <c r="H171" s="22"/>
    </row>
    <row r="172" ht="12.75">
      <c r="H172" s="22"/>
    </row>
    <row r="173" ht="12.75">
      <c r="H173" s="22"/>
    </row>
    <row r="174" ht="12.75">
      <c r="H174" s="22"/>
    </row>
    <row r="175" ht="12.75">
      <c r="H175" s="22"/>
    </row>
    <row r="176" ht="12.75">
      <c r="H176" s="22"/>
    </row>
    <row r="177" ht="12.75">
      <c r="H177" s="22"/>
    </row>
    <row r="178" ht="12.75">
      <c r="H178" s="22"/>
    </row>
    <row r="179" ht="12.75">
      <c r="H179" s="22"/>
    </row>
    <row r="180" ht="12.75">
      <c r="H180" s="22"/>
    </row>
    <row r="181" ht="12.75">
      <c r="H181" s="22"/>
    </row>
    <row r="182" ht="12.75">
      <c r="H182" s="22"/>
    </row>
    <row r="183" ht="12.75">
      <c r="H183" s="22"/>
    </row>
    <row r="184" ht="12.75">
      <c r="H184" s="22"/>
    </row>
    <row r="185" ht="12.75">
      <c r="H185" s="22"/>
    </row>
    <row r="186" ht="12.75">
      <c r="H186" s="22"/>
    </row>
    <row r="187" ht="12.75">
      <c r="H187" s="22"/>
    </row>
    <row r="188" ht="12.75">
      <c r="H188" s="22"/>
    </row>
    <row r="189" ht="12.75">
      <c r="H189" s="22"/>
    </row>
    <row r="190" ht="12.75">
      <c r="H190" s="22"/>
    </row>
    <row r="191" ht="12.75">
      <c r="H191" s="22"/>
    </row>
    <row r="192" ht="12.75">
      <c r="H192" s="22"/>
    </row>
    <row r="193" ht="12.75">
      <c r="H193" s="22"/>
    </row>
    <row r="194" ht="12.75">
      <c r="H194" s="22"/>
    </row>
    <row r="195" ht="12.75">
      <c r="H195" s="22"/>
    </row>
    <row r="196" ht="12.75">
      <c r="H196" s="22"/>
    </row>
    <row r="197" ht="12.75">
      <c r="H197" s="22"/>
    </row>
    <row r="198" ht="12.75">
      <c r="H198" s="22"/>
    </row>
    <row r="199" ht="12.75">
      <c r="H199" s="22"/>
    </row>
    <row r="200" ht="12.75">
      <c r="H200" s="22"/>
    </row>
    <row r="201" ht="12.75">
      <c r="H201" s="22"/>
    </row>
    <row r="202" ht="12.75">
      <c r="H202" s="22"/>
    </row>
  </sheetData>
  <mergeCells count="1">
    <mergeCell ref="B3:I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02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16" width="8.28125" style="1" customWidth="1"/>
    <col min="17" max="16384" width="11.421875" style="1" customWidth="1"/>
  </cols>
  <sheetData>
    <row r="2" ht="13.5" thickBot="1"/>
    <row r="3" spans="2:16" ht="39.75" customHeight="1" thickBot="1" thickTop="1">
      <c r="B3" s="41" t="s">
        <v>15</v>
      </c>
      <c r="C3" s="42"/>
      <c r="D3" s="42"/>
      <c r="E3" s="43"/>
      <c r="F3" s="43"/>
      <c r="G3" s="43"/>
      <c r="H3" s="43"/>
      <c r="I3" s="43"/>
      <c r="J3" s="43"/>
      <c r="K3" s="45"/>
      <c r="L3" s="46"/>
      <c r="M3" s="46"/>
      <c r="N3" s="46"/>
      <c r="O3" s="46"/>
      <c r="P3" s="44"/>
    </row>
    <row r="4" spans="2:16" ht="19.5" customHeight="1" thickBot="1">
      <c r="B4" s="2"/>
      <c r="C4" s="47" t="s">
        <v>4</v>
      </c>
      <c r="D4" s="47" t="s">
        <v>5</v>
      </c>
      <c r="E4" s="49" t="s">
        <v>8</v>
      </c>
      <c r="F4" s="50"/>
      <c r="G4" s="50"/>
      <c r="H4" s="51"/>
      <c r="I4" s="53" t="s">
        <v>9</v>
      </c>
      <c r="J4" s="54"/>
      <c r="K4" s="54"/>
      <c r="L4" s="55"/>
      <c r="M4" s="49" t="s">
        <v>10</v>
      </c>
      <c r="N4" s="50"/>
      <c r="O4" s="50"/>
      <c r="P4" s="52"/>
    </row>
    <row r="5" spans="2:16" ht="60" customHeight="1" thickBot="1">
      <c r="B5" s="6"/>
      <c r="C5" s="48"/>
      <c r="D5" s="48"/>
      <c r="E5" s="23" t="s">
        <v>11</v>
      </c>
      <c r="F5" s="23" t="s">
        <v>12</v>
      </c>
      <c r="G5" s="9" t="s">
        <v>13</v>
      </c>
      <c r="H5" s="24" t="s">
        <v>14</v>
      </c>
      <c r="I5" s="25" t="s">
        <v>11</v>
      </c>
      <c r="J5" s="23" t="s">
        <v>12</v>
      </c>
      <c r="K5" s="26" t="s">
        <v>13</v>
      </c>
      <c r="L5" s="24" t="s">
        <v>14</v>
      </c>
      <c r="M5" s="25" t="s">
        <v>11</v>
      </c>
      <c r="N5" s="23" t="s">
        <v>12</v>
      </c>
      <c r="O5" s="26" t="s">
        <v>13</v>
      </c>
      <c r="P5" s="10" t="s">
        <v>14</v>
      </c>
    </row>
    <row r="6" spans="2:16" ht="30" customHeight="1">
      <c r="B6" s="2">
        <v>2005</v>
      </c>
      <c r="C6" s="11">
        <f>'[2]SIRPP1'!E6</f>
        <v>989.2231205229999</v>
      </c>
      <c r="D6" s="11">
        <f>Transferts1!E6</f>
        <v>374.352</v>
      </c>
      <c r="E6" s="27">
        <f>(1-'[3]Parametres(Transferts)'!$BE2)*('[3]Parametres(Transferts)'!$AP2+'[3]Parametres(Transferts)'!$BB2)-'[3]Parametres(Transferts)'!$BD2</f>
        <v>243.78895</v>
      </c>
      <c r="F6" s="28">
        <f>0.9*'[3]Parametres(Transferts)'!$BF2+'[3]Parametres(Transferts)'!$BN2*('[3]Parametres(Transferts)'!$BQ2-'[3]Parametres(Transferts)'!$BP2)+'[3]Parametres(Transferts)'!$BO2*('[3]Parametres(Transferts)'!$AP2/'[3]Parametres(Transferts)'!$AT2-'[3]Parametres(Transferts)'!$BQ2)</f>
        <v>0.35441393284298056</v>
      </c>
      <c r="G6" s="14">
        <f aca="true" t="shared" si="0" ref="G6:G12">E6/F6+$D6</f>
        <v>1062.2170284553235</v>
      </c>
      <c r="H6" s="29">
        <f>G6/$C6</f>
        <v>1.073789124433052</v>
      </c>
      <c r="I6" s="30">
        <f>(1-'[3]Parametres(Transferts)'!$BE2)*('[3]Parametres(Transferts)'!$AT2+'[3]Parametres(Transferts)'!$BB2)-'[3]Parametres(Transferts)'!$BD2</f>
        <v>214.26190000000003</v>
      </c>
      <c r="J6" s="28">
        <f>0.9*('[3]Parametres(Transferts)'!$BF2+'[3]Parametres(Transferts)'!$BN2*('[3]Parametres(Transferts)'!$BQ2-'[3]Parametres(Transferts)'!$BP2)+'[3]Parametres(Transferts)'!$BO2*('[3]Parametres(Transferts)'!$AT2/'[3]Parametres(Transferts)'!$AT2-'[3]Parametres(Transferts)'!$BQ2))</f>
        <v>0.33873120000000007</v>
      </c>
      <c r="K6" s="14">
        <f aca="true" t="shared" si="1" ref="K6:K11">I6/J6+$D6</f>
        <v>1006.8945588195005</v>
      </c>
      <c r="L6" s="29">
        <f>K6/$C6</f>
        <v>1.0178639559972655</v>
      </c>
      <c r="M6" s="30">
        <f>(1-'[3]Parametres(Transferts)'!$BE2)*('[3]Parametres(Transferts)'!$AX2+'[3]Parametres(Transferts)'!$BB2)-'[3]Parametres(Transferts)'!$BD2</f>
        <v>201.68980000000002</v>
      </c>
      <c r="N6" s="28">
        <f>0.9*('[3]Parametres(Transferts)'!$BF2+'[3]Parametres(Transferts)'!$BN2*('[3]Parametres(Transferts)'!$BQ2-'[3]Parametres(Transferts)'!$BP2)+'[3]Parametres(Transferts)'!$BO2*('[3]Parametres(Transferts)'!$AX2/'[3]Parametres(Transferts)'!$AT2-'[3]Parametres(Transferts)'!$BQ2))</f>
        <v>0.33412127903513184</v>
      </c>
      <c r="O6" s="14">
        <f aca="true" t="shared" si="2" ref="O6:O12">M6/N6+$D6</f>
        <v>977.9944874896787</v>
      </c>
      <c r="P6" s="15">
        <f>O6/$C6</f>
        <v>0.9886490390283391</v>
      </c>
    </row>
    <row r="7" spans="2:16" ht="30" customHeight="1">
      <c r="B7" s="2">
        <v>2006</v>
      </c>
      <c r="C7" s="11">
        <f>'[2]SIRPP1'!E7</f>
        <v>1004.0060314149998</v>
      </c>
      <c r="D7" s="11">
        <f>Transferts1!E7</f>
        <v>381.0928</v>
      </c>
      <c r="E7" s="27">
        <f>(1-'[3]Parametres(Transferts)'!$BE3)*('[3]Parametres(Transferts)'!$AP3+'[3]Parametres(Transferts)'!$BB3)-'[3]Parametres(Transferts)'!$BD3</f>
        <v>246.92475000000002</v>
      </c>
      <c r="F7" s="28">
        <f>0.9*'[3]Parametres(Transferts)'!$BF3+'[3]Parametres(Transferts)'!$BN3*('[3]Parametres(Transferts)'!$BQ3-'[3]Parametres(Transferts)'!$BP3)+'[3]Parametres(Transferts)'!$BO3*('[3]Parametres(Transferts)'!$AP3/'[3]Parametres(Transferts)'!$AT3-'[3]Parametres(Transferts)'!$BQ3)</f>
        <v>0.3544136189920568</v>
      </c>
      <c r="G7" s="14">
        <f t="shared" si="0"/>
        <v>1077.8062917169595</v>
      </c>
      <c r="H7" s="29">
        <f aca="true" t="shared" si="3" ref="H7:H12">G7/$C7</f>
        <v>1.073505793782881</v>
      </c>
      <c r="I7" s="30">
        <f>(1-'[3]Parametres(Transferts)'!$BE3)*('[3]Parametres(Transferts)'!$AT3+'[3]Parametres(Transferts)'!$BB3)-'[3]Parametres(Transferts)'!$BD3</f>
        <v>216.86700000000002</v>
      </c>
      <c r="J7" s="28">
        <f>0.9*('[3]Parametres(Transferts)'!$BF3+'[3]Parametres(Transferts)'!$BN3*('[3]Parametres(Transferts)'!$BQ3-'[3]Parametres(Transferts)'!$BP3)+'[3]Parametres(Transferts)'!$BO3*('[3]Parametres(Transferts)'!$AT3/'[3]Parametres(Transferts)'!$AT3-'[3]Parametres(Transferts)'!$BQ3))</f>
        <v>0.33873120000000007</v>
      </c>
      <c r="K7" s="14">
        <f t="shared" si="1"/>
        <v>1021.3261177457523</v>
      </c>
      <c r="L7" s="29">
        <f aca="true" t="shared" si="4" ref="L7:L12">K7/$C7</f>
        <v>1.017250978369465</v>
      </c>
      <c r="M7" s="30">
        <f>(1-'[3]Parametres(Transferts)'!$BE3)*('[3]Parametres(Transferts)'!$AX3+'[3]Parametres(Transferts)'!$BB3)-'[3]Parametres(Transferts)'!$BD3</f>
        <v>204.06615000000002</v>
      </c>
      <c r="N7" s="28">
        <f>0.9*('[3]Parametres(Transferts)'!$BF3+'[3]Parametres(Transferts)'!$BN3*('[3]Parametres(Transferts)'!$BQ3-'[3]Parametres(Transferts)'!$BP3)+'[3]Parametres(Transferts)'!$BO3*('[3]Parametres(Transferts)'!$AX3/'[3]Parametres(Transferts)'!$AT3-'[3]Parametres(Transferts)'!$BQ3))</f>
        <v>0.33412039535071586</v>
      </c>
      <c r="O7" s="14">
        <f t="shared" si="2"/>
        <v>991.8491406472032</v>
      </c>
      <c r="P7" s="15">
        <f aca="true" t="shared" si="5" ref="P7:P12">O7/$C7</f>
        <v>0.9878916157996946</v>
      </c>
    </row>
    <row r="8" spans="2:16" ht="30" customHeight="1">
      <c r="B8" s="2">
        <v>2007</v>
      </c>
      <c r="C8" s="11">
        <f>'[2]SIRPP1'!E8</f>
        <v>1029.2601708554998</v>
      </c>
      <c r="D8" s="11">
        <f>Transferts1!E8</f>
        <v>387.9568</v>
      </c>
      <c r="E8" s="27">
        <f>(1-'[3]Parametres(Transferts)'!$BE4)*('[3]Parametres(Transferts)'!$AP4+'[3]Parametres(Transferts)'!$BB4)-'[3]Parametres(Transferts)'!$BD4</f>
        <v>254.2539</v>
      </c>
      <c r="F8" s="28">
        <f>0.9*'[3]Parametres(Transferts)'!$BF4+'[3]Parametres(Transferts)'!$BN4*('[3]Parametres(Transferts)'!$BQ4-'[3]Parametres(Transferts)'!$BP4)+'[3]Parametres(Transferts)'!$BO4*('[3]Parametres(Transferts)'!$AP4/'[3]Parametres(Transferts)'!$AT4-'[3]Parametres(Transferts)'!$BQ4)</f>
        <v>0.35441365032522815</v>
      </c>
      <c r="G8" s="14">
        <f t="shared" si="0"/>
        <v>1105.3498794332654</v>
      </c>
      <c r="H8" s="29">
        <f t="shared" si="3"/>
        <v>1.0739266035277761</v>
      </c>
      <c r="I8" s="30">
        <f>(1-'[3]Parametres(Transferts)'!$BE4)*('[3]Parametres(Transferts)'!$AT4+'[3]Parametres(Transferts)'!$BB4)-'[3]Parametres(Transferts)'!$BD4</f>
        <v>223.35435</v>
      </c>
      <c r="J8" s="28">
        <f>0.9*('[3]Parametres(Transferts)'!$BF4+'[3]Parametres(Transferts)'!$BN4*('[3]Parametres(Transferts)'!$BQ4-'[3]Parametres(Transferts)'!$BP4)+'[3]Parametres(Transferts)'!$BO4*('[3]Parametres(Transferts)'!$AT4/'[3]Parametres(Transferts)'!$AT4-'[3]Parametres(Transferts)'!$BQ4))</f>
        <v>0.33873120000000007</v>
      </c>
      <c r="K8" s="14">
        <f t="shared" si="1"/>
        <v>1047.3420293499978</v>
      </c>
      <c r="L8" s="29">
        <f t="shared" si="4"/>
        <v>1.0175678210490442</v>
      </c>
      <c r="M8" s="30">
        <f>(1-'[3]Parametres(Transferts)'!$BE4)*('[3]Parametres(Transferts)'!$AX4+'[3]Parametres(Transferts)'!$BB4)-'[3]Parametres(Transferts)'!$BD4</f>
        <v>210.19665</v>
      </c>
      <c r="N8" s="28">
        <f>0.9*('[3]Parametres(Transferts)'!$BF4+'[3]Parametres(Transferts)'!$BN4*('[3]Parametres(Transferts)'!$BQ4-'[3]Parametres(Transferts)'!$BP4)+'[3]Parametres(Transferts)'!$BO4*('[3]Parametres(Transferts)'!$AX4/'[3]Parametres(Transferts)'!$AT4-'[3]Parametres(Transferts)'!$BQ4))</f>
        <v>0.3341209620814599</v>
      </c>
      <c r="O8" s="14">
        <f t="shared" si="2"/>
        <v>1017.0602501114399</v>
      </c>
      <c r="P8" s="15">
        <f t="shared" si="5"/>
        <v>0.9881469029021889</v>
      </c>
    </row>
    <row r="9" spans="2:16" ht="30" customHeight="1">
      <c r="B9" s="2">
        <v>2008</v>
      </c>
      <c r="C9" s="11">
        <f>'[2]SIRPP1'!E9</f>
        <v>1056.3621741575</v>
      </c>
      <c r="D9" s="11">
        <f>Transferts1!E9</f>
        <v>394.16080000000005</v>
      </c>
      <c r="E9" s="27">
        <f>(1-'[3]Parametres(Transferts)'!$BE5)*('[3]Parametres(Transferts)'!$AP5+'[3]Parametres(Transferts)'!$BB5)-'[3]Parametres(Transferts)'!$BD5</f>
        <v>261.09544999999997</v>
      </c>
      <c r="F9" s="28">
        <f>0.9*'[3]Parametres(Transferts)'!$BF5+'[3]Parametres(Transferts)'!$BN5*('[3]Parametres(Transferts)'!$BQ5-'[3]Parametres(Transferts)'!$BP5)+'[3]Parametres(Transferts)'!$BO5*('[3]Parametres(Transferts)'!$AP5/'[3]Parametres(Transferts)'!$AT5-'[3]Parametres(Transferts)'!$BQ5)</f>
        <v>0.3542690581588003</v>
      </c>
      <c r="G9" s="14">
        <f t="shared" si="0"/>
        <v>1131.1584123711164</v>
      </c>
      <c r="H9" s="29">
        <f t="shared" si="3"/>
        <v>1.0708054870227344</v>
      </c>
      <c r="I9" s="30">
        <f>(1-'[3]Parametres(Transferts)'!$BE5)*('[3]Parametres(Transferts)'!$AT5+'[3]Parametres(Transferts)'!$BB5)-'[3]Parametres(Transferts)'!$BD5</f>
        <v>229.34494999999998</v>
      </c>
      <c r="J9" s="28">
        <f>0.9*('[3]Parametres(Transferts)'!$BF5+'[3]Parametres(Transferts)'!$BN5*('[3]Parametres(Transferts)'!$BQ5-'[3]Parametres(Transferts)'!$BP5)+'[3]Parametres(Transferts)'!$BO5*('[3]Parametres(Transferts)'!$AT5/'[3]Parametres(Transferts)'!$AT5-'[3]Parametres(Transferts)'!$BQ5))</f>
        <v>0.33858</v>
      </c>
      <c r="K9" s="14">
        <f t="shared" si="1"/>
        <v>1071.5337989958061</v>
      </c>
      <c r="L9" s="29">
        <f t="shared" si="4"/>
        <v>1.0143621432208194</v>
      </c>
      <c r="M9" s="30">
        <f>(1-'[3]Parametres(Transferts)'!$BE5)*('[3]Parametres(Transferts)'!$AX5+'[3]Parametres(Transferts)'!$BB5)-'[3]Parametres(Transferts)'!$BD5</f>
        <v>215.8304</v>
      </c>
      <c r="N9" s="28">
        <f>0.9*('[3]Parametres(Transferts)'!$BF5+'[3]Parametres(Transferts)'!$BN5*('[3]Parametres(Transferts)'!$BQ5-'[3]Parametres(Transferts)'!$BP5)+'[3]Parametres(Transferts)'!$BO5*('[3]Parametres(Transferts)'!$AX5/'[3]Parametres(Transferts)'!$AT5-'[3]Parametres(Transferts)'!$BQ5))</f>
        <v>0.33397186541484347</v>
      </c>
      <c r="O9" s="14">
        <f t="shared" si="2"/>
        <v>1040.4140397209749</v>
      </c>
      <c r="P9" s="15">
        <f t="shared" si="5"/>
        <v>0.9849027778287834</v>
      </c>
    </row>
    <row r="10" spans="2:16" ht="30" customHeight="1">
      <c r="B10" s="2">
        <v>2009</v>
      </c>
      <c r="C10" s="11">
        <f>'[2]SIRPP1'!E10</f>
        <v>1079.7684497365</v>
      </c>
      <c r="D10" s="11">
        <f>Transferts1!E10</f>
        <v>400.0744</v>
      </c>
      <c r="E10" s="27">
        <f>(1-'[3]Parametres(Transferts)'!$BE6)*('[3]Parametres(Transferts)'!$AP6+'[3]Parametres(Transferts)'!$BB6)-'[3]Parametres(Transferts)'!$BD6</f>
        <v>267.71475</v>
      </c>
      <c r="F10" s="28">
        <f>0.9*'[3]Parametres(Transferts)'!$BF6+'[3]Parametres(Transferts)'!$BN6*('[3]Parametres(Transferts)'!$BQ6-'[3]Parametres(Transferts)'!$BP6)+'[3]Parametres(Transferts)'!$BO6*('[3]Parametres(Transferts)'!$AP6/'[3]Parametres(Transferts)'!$AT6-'[3]Parametres(Transferts)'!$BQ6)</f>
        <v>0.35427139520488593</v>
      </c>
      <c r="G10" s="14">
        <f t="shared" si="0"/>
        <v>1155.7514137910016</v>
      </c>
      <c r="H10" s="29">
        <f t="shared" si="3"/>
        <v>1.0703696834937564</v>
      </c>
      <c r="I10" s="30">
        <f>(1-'[3]Parametres(Transferts)'!$BE6)*('[3]Parametres(Transferts)'!$AT6+'[3]Parametres(Transferts)'!$BB6)-'[3]Parametres(Transferts)'!$BD6</f>
        <v>235.02180000000004</v>
      </c>
      <c r="J10" s="28">
        <f>0.9*('[3]Parametres(Transferts)'!$BF6+'[3]Parametres(Transferts)'!$BN6*('[3]Parametres(Transferts)'!$BQ6-'[3]Parametres(Transferts)'!$BP6)+'[3]Parametres(Transferts)'!$BO6*('[3]Parametres(Transferts)'!$AT6/'[3]Parametres(Transferts)'!$AT6-'[3]Parametres(Transferts)'!$BQ6))</f>
        <v>0.33858</v>
      </c>
      <c r="K10" s="14">
        <f t="shared" si="1"/>
        <v>1094.214042034379</v>
      </c>
      <c r="L10" s="29">
        <f t="shared" si="4"/>
        <v>1.013378416734999</v>
      </c>
      <c r="M10" s="30">
        <f>(1-'[3]Parametres(Transferts)'!$BE6)*('[3]Parametres(Transferts)'!$AX6+'[3]Parametres(Transferts)'!$BB6)-'[3]Parametres(Transferts)'!$BD6</f>
        <v>221.11380000000003</v>
      </c>
      <c r="N10" s="28">
        <f>0.9*('[3]Parametres(Transferts)'!$BF6+'[3]Parametres(Transferts)'!$BN6*('[3]Parametres(Transferts)'!$BQ6-'[3]Parametres(Transferts)'!$BP6)+'[3]Parametres(Transferts)'!$BO6*('[3]Parametres(Transferts)'!$AX6/'[3]Parametres(Transferts)'!$AT6-'[3]Parametres(Transferts)'!$BQ6))</f>
        <v>0.3339735212313787</v>
      </c>
      <c r="O10" s="14">
        <f t="shared" si="2"/>
        <v>1062.1442526779647</v>
      </c>
      <c r="P10" s="15">
        <f t="shared" si="5"/>
        <v>0.9836777995663456</v>
      </c>
    </row>
    <row r="11" spans="2:16" ht="30" customHeight="1">
      <c r="B11" s="2">
        <v>2010</v>
      </c>
      <c r="C11" s="11">
        <f>'[2]SIRPP1'!E11</f>
        <v>1091.4715875260001</v>
      </c>
      <c r="D11" s="11">
        <f>Transferts1!E11</f>
        <v>404.87919999999997</v>
      </c>
      <c r="E11" s="27">
        <f>(1-'[3]Parametres(Transferts)'!$BE7)*('[3]Parametres(Transferts)'!$AP7+'[3]Parametres(Transferts)'!$BB7)-'[3]Parametres(Transferts)'!$BD7</f>
        <v>268.5655</v>
      </c>
      <c r="F11" s="28">
        <f>0.9*'[3]Parametres(Transferts)'!$BF7+'[3]Parametres(Transferts)'!$BN7*('[3]Parametres(Transferts)'!$BQ7-'[3]Parametres(Transferts)'!$BP7)+'[3]Parametres(Transferts)'!$BO7*('[3]Parametres(Transferts)'!$AP7/'[3]Parametres(Transferts)'!$AT7-'[3]Parametres(Transferts)'!$BQ7)</f>
        <v>0.35426971494385257</v>
      </c>
      <c r="G11" s="14">
        <f t="shared" si="0"/>
        <v>1162.9612168118642</v>
      </c>
      <c r="H11" s="29">
        <f t="shared" si="3"/>
        <v>1.0654983877756334</v>
      </c>
      <c r="I11" s="30">
        <f>(1-'[3]Parametres(Transferts)'!$BE7)*('[3]Parametres(Transferts)'!$AT7+'[3]Parametres(Transferts)'!$BB7)-'[3]Parametres(Transferts)'!$BD7</f>
        <v>235.77190000000002</v>
      </c>
      <c r="J11" s="28">
        <f>0.9*('[3]Parametres(Transferts)'!$BF7+'[3]Parametres(Transferts)'!$BN7*('[3]Parametres(Transferts)'!$BQ7-'[3]Parametres(Transferts)'!$BP7)+'[3]Parametres(Transferts)'!$BO7*('[3]Parametres(Transferts)'!$AT7/'[3]Parametres(Transferts)'!$AT7-'[3]Parametres(Transferts)'!$BQ7))</f>
        <v>0.33858</v>
      </c>
      <c r="K11" s="14">
        <f t="shared" si="1"/>
        <v>1101.2342711796327</v>
      </c>
      <c r="L11" s="29">
        <f t="shared" si="4"/>
        <v>1.0089445146948455</v>
      </c>
      <c r="M11" s="30">
        <f>(1-'[3]Parametres(Transferts)'!$BE7)*('[3]Parametres(Transferts)'!$AX7+'[3]Parametres(Transferts)'!$BB7)-'[3]Parametres(Transferts)'!$BD7</f>
        <v>221.81815</v>
      </c>
      <c r="N11" s="28">
        <f>0.9*('[3]Parametres(Transferts)'!$BF7+'[3]Parametres(Transferts)'!$BN7*('[3]Parametres(Transferts)'!$BQ7-'[3]Parametres(Transferts)'!$BP7)+'[3]Parametres(Transferts)'!$BO7*('[3]Parametres(Transferts)'!$AX7/'[3]Parametres(Transferts)'!$AT7-'[3]Parametres(Transferts)'!$BQ7))</f>
        <v>0.3339731964954136</v>
      </c>
      <c r="O11" s="14">
        <f t="shared" si="2"/>
        <v>1069.0586980186267</v>
      </c>
      <c r="P11" s="15">
        <f t="shared" si="5"/>
        <v>0.9794654393540597</v>
      </c>
    </row>
    <row r="12" spans="2:16" ht="30" customHeight="1" thickBot="1">
      <c r="B12" s="16">
        <v>2011</v>
      </c>
      <c r="C12" s="17">
        <f>'[2]SIRPP1'!E12</f>
        <v>1108.7183169</v>
      </c>
      <c r="D12" s="17">
        <f>Transferts1!E12</f>
        <v>410.952388</v>
      </c>
      <c r="E12" s="31">
        <f>(1-'[3]Parametres(Transferts)'!$BE8)*('[3]Parametres(Transferts)'!$AP8+'[3]Parametres(Transferts)'!$BB8)-'[3]Parametres(Transferts)'!$BD8</f>
        <v>268.5655</v>
      </c>
      <c r="F12" s="32">
        <f>0.9*'[3]Parametres(Transferts)'!$BF8+'[3]Parametres(Transferts)'!$BN8*('[3]Parametres(Transferts)'!$BQ8-'[3]Parametres(Transferts)'!$BP8)+'[3]Parametres(Transferts)'!$BO8*('[3]Parametres(Transferts)'!$AP8/'[3]Parametres(Transferts)'!$AT8-'[3]Parametres(Transferts)'!$BQ8)</f>
        <v>0.35426971494385257</v>
      </c>
      <c r="G12" s="20">
        <f t="shared" si="0"/>
        <v>1169.0344048118643</v>
      </c>
      <c r="H12" s="33">
        <f t="shared" si="3"/>
        <v>1.0544016338437605</v>
      </c>
      <c r="I12" s="34">
        <f>(1-'[3]Parametres(Transferts)'!$BE8)*('[3]Parametres(Transferts)'!$AT8+'[3]Parametres(Transferts)'!$BB8)-'[3]Parametres(Transferts)'!$BD8</f>
        <v>235.77190000000002</v>
      </c>
      <c r="J12" s="35">
        <f>0.9*('[3]Parametres(Transferts)'!$BF8+'[3]Parametres(Transferts)'!$BN8*('[3]Parametres(Transferts)'!$BQ8-'[3]Parametres(Transferts)'!$BP8)+'[3]Parametres(Transferts)'!$BO8*('[3]Parametres(Transferts)'!$AT8/'[3]Parametres(Transferts)'!$AT8-'[3]Parametres(Transferts)'!$BQ8))</f>
        <v>0.33858</v>
      </c>
      <c r="K12" s="20">
        <f>I12/J12+$D12</f>
        <v>1107.3074591796326</v>
      </c>
      <c r="L12" s="33">
        <f t="shared" si="4"/>
        <v>0.9987274876775625</v>
      </c>
      <c r="M12" s="34">
        <f>(1-'[3]Parametres(Transferts)'!$BE8)*('[3]Parametres(Transferts)'!$AX8+'[3]Parametres(Transferts)'!$BB8)-'[3]Parametres(Transferts)'!$BD8</f>
        <v>221.81815</v>
      </c>
      <c r="N12" s="35">
        <f>0.9*('[3]Parametres(Transferts)'!$BF8+'[3]Parametres(Transferts)'!$BN8*('[3]Parametres(Transferts)'!$BQ8-'[3]Parametres(Transferts)'!$BP8)+'[3]Parametres(Transferts)'!$BO8*('[3]Parametres(Transferts)'!$AX8/'[3]Parametres(Transferts)'!$AT8-'[3]Parametres(Transferts)'!$BQ8))</f>
        <v>0.3339731964954136</v>
      </c>
      <c r="O12" s="20">
        <f t="shared" si="2"/>
        <v>1075.1318860186268</v>
      </c>
      <c r="P12" s="21">
        <f t="shared" si="5"/>
        <v>0.969706975730967</v>
      </c>
    </row>
    <row r="13" spans="5:16" ht="13.5" thickTop="1">
      <c r="E13" s="22"/>
      <c r="F13" s="22"/>
      <c r="G13" s="22"/>
      <c r="H13" s="22"/>
      <c r="I13" s="22"/>
      <c r="J13" s="22"/>
      <c r="P13" s="36"/>
    </row>
    <row r="14" spans="5:10" ht="12.75">
      <c r="E14" s="22"/>
      <c r="F14" s="22"/>
      <c r="G14" s="22"/>
      <c r="H14" s="22"/>
      <c r="I14" s="22"/>
      <c r="J14" s="22"/>
    </row>
    <row r="15" spans="5:10" ht="12.75">
      <c r="E15" s="22"/>
      <c r="F15" s="22"/>
      <c r="G15" s="22"/>
      <c r="H15" s="22"/>
      <c r="I15" s="22"/>
      <c r="J15" s="22"/>
    </row>
    <row r="16" spans="5:10" ht="12.75">
      <c r="E16" s="22"/>
      <c r="F16" s="22"/>
      <c r="G16" s="22"/>
      <c r="H16" s="22"/>
      <c r="I16" s="22"/>
      <c r="J16" s="22"/>
    </row>
    <row r="17" spans="5:10" ht="12.75">
      <c r="E17" s="22"/>
      <c r="F17" s="22"/>
      <c r="G17" s="22"/>
      <c r="H17" s="22"/>
      <c r="I17" s="22"/>
      <c r="J17" s="22"/>
    </row>
    <row r="18" spans="5:10" ht="12.75">
      <c r="E18" s="22"/>
      <c r="F18" s="22"/>
      <c r="G18" s="22"/>
      <c r="H18" s="22"/>
      <c r="I18" s="22"/>
      <c r="J18" s="22"/>
    </row>
    <row r="19" spans="5:10" ht="12.75">
      <c r="E19" s="22"/>
      <c r="F19" s="22"/>
      <c r="G19" s="22"/>
      <c r="H19" s="22"/>
      <c r="I19" s="22"/>
      <c r="J19" s="22"/>
    </row>
    <row r="20" spans="5:10" ht="12.75">
      <c r="E20" s="22"/>
      <c r="F20" s="22"/>
      <c r="G20" s="22"/>
      <c r="H20" s="22"/>
      <c r="I20" s="22"/>
      <c r="J20" s="22"/>
    </row>
    <row r="21" spans="5:10" ht="12.75">
      <c r="E21" s="22"/>
      <c r="F21" s="22"/>
      <c r="G21" s="22"/>
      <c r="H21" s="22"/>
      <c r="I21" s="22"/>
      <c r="J21" s="22"/>
    </row>
    <row r="22" spans="5:10" ht="12.75">
      <c r="E22" s="22"/>
      <c r="F22" s="22"/>
      <c r="G22" s="22"/>
      <c r="H22" s="22"/>
      <c r="I22" s="22"/>
      <c r="J22" s="22"/>
    </row>
    <row r="23" spans="5:10" ht="12.75">
      <c r="E23" s="22"/>
      <c r="F23" s="22"/>
      <c r="G23" s="22"/>
      <c r="H23" s="22"/>
      <c r="I23" s="22"/>
      <c r="J23" s="22"/>
    </row>
    <row r="24" spans="5:10" ht="12.75">
      <c r="E24" s="22"/>
      <c r="F24" s="22"/>
      <c r="G24" s="22"/>
      <c r="H24" s="22"/>
      <c r="I24" s="22"/>
      <c r="J24" s="22"/>
    </row>
    <row r="25" spans="5:10" ht="12.75">
      <c r="E25" s="22"/>
      <c r="F25" s="22"/>
      <c r="G25" s="22"/>
      <c r="H25" s="22"/>
      <c r="I25" s="22"/>
      <c r="J25" s="22"/>
    </row>
    <row r="26" spans="5:10" ht="12.75">
      <c r="E26" s="22"/>
      <c r="F26" s="22"/>
      <c r="G26" s="22"/>
      <c r="H26" s="22"/>
      <c r="I26" s="22"/>
      <c r="J26" s="22"/>
    </row>
    <row r="27" spans="5:10" ht="12.75">
      <c r="E27" s="22"/>
      <c r="F27" s="22"/>
      <c r="G27" s="22"/>
      <c r="H27" s="22"/>
      <c r="I27" s="22"/>
      <c r="J27" s="22"/>
    </row>
    <row r="28" spans="5:10" ht="12.75">
      <c r="E28" s="22"/>
      <c r="F28" s="22"/>
      <c r="G28" s="22"/>
      <c r="H28" s="22"/>
      <c r="I28" s="22"/>
      <c r="J28" s="22"/>
    </row>
    <row r="29" spans="5:10" ht="12.75">
      <c r="E29" s="22"/>
      <c r="F29" s="22"/>
      <c r="G29" s="22"/>
      <c r="H29" s="22"/>
      <c r="I29" s="22"/>
      <c r="J29" s="22"/>
    </row>
    <row r="30" spans="5:10" ht="12.75">
      <c r="E30" s="22"/>
      <c r="F30" s="22"/>
      <c r="G30" s="22"/>
      <c r="H30" s="22"/>
      <c r="I30" s="22"/>
      <c r="J30" s="22"/>
    </row>
    <row r="31" spans="5:10" ht="12.75">
      <c r="E31" s="22"/>
      <c r="F31" s="22"/>
      <c r="G31" s="22"/>
      <c r="H31" s="22"/>
      <c r="I31" s="22"/>
      <c r="J31" s="22"/>
    </row>
    <row r="32" spans="5:10" ht="12.75">
      <c r="E32" s="22"/>
      <c r="F32" s="22"/>
      <c r="G32" s="22"/>
      <c r="H32" s="22"/>
      <c r="I32" s="22"/>
      <c r="J32" s="22"/>
    </row>
    <row r="33" spans="5:10" ht="12.75">
      <c r="E33" s="22"/>
      <c r="F33" s="22"/>
      <c r="G33" s="22"/>
      <c r="H33" s="22"/>
      <c r="I33" s="22"/>
      <c r="J33" s="22"/>
    </row>
    <row r="34" spans="5:10" ht="12.75">
      <c r="E34" s="22"/>
      <c r="F34" s="22"/>
      <c r="G34" s="22"/>
      <c r="H34" s="22"/>
      <c r="I34" s="22"/>
      <c r="J34" s="22"/>
    </row>
    <row r="35" spans="5:10" ht="12.75">
      <c r="E35" s="22"/>
      <c r="F35" s="22"/>
      <c r="G35" s="22"/>
      <c r="H35" s="22"/>
      <c r="I35" s="22"/>
      <c r="J35" s="22"/>
    </row>
    <row r="36" spans="5:10" ht="12.75">
      <c r="E36" s="22"/>
      <c r="F36" s="22"/>
      <c r="G36" s="22"/>
      <c r="H36" s="22"/>
      <c r="I36" s="22"/>
      <c r="J36" s="22"/>
    </row>
    <row r="37" spans="5:10" ht="12.75">
      <c r="E37" s="22"/>
      <c r="F37" s="22"/>
      <c r="G37" s="22"/>
      <c r="H37" s="22"/>
      <c r="I37" s="22"/>
      <c r="J37" s="22"/>
    </row>
    <row r="38" spans="5:10" ht="12.75">
      <c r="E38" s="22"/>
      <c r="F38" s="22"/>
      <c r="G38" s="22"/>
      <c r="H38" s="22"/>
      <c r="I38" s="22"/>
      <c r="J38" s="22"/>
    </row>
    <row r="39" spans="5:10" ht="12.75">
      <c r="E39" s="22"/>
      <c r="F39" s="22"/>
      <c r="G39" s="22"/>
      <c r="H39" s="22"/>
      <c r="I39" s="22"/>
      <c r="J39" s="22"/>
    </row>
    <row r="40" spans="5:10" ht="12.75">
      <c r="E40" s="22"/>
      <c r="F40" s="22"/>
      <c r="G40" s="22"/>
      <c r="H40" s="22"/>
      <c r="I40" s="22"/>
      <c r="J40" s="22"/>
    </row>
    <row r="41" spans="5:10" ht="12.75">
      <c r="E41" s="22"/>
      <c r="F41" s="22"/>
      <c r="G41" s="22"/>
      <c r="H41" s="22"/>
      <c r="I41" s="22"/>
      <c r="J41" s="22"/>
    </row>
    <row r="42" spans="5:10" ht="12.75">
      <c r="E42" s="22"/>
      <c r="F42" s="22"/>
      <c r="G42" s="22"/>
      <c r="H42" s="22"/>
      <c r="I42" s="22"/>
      <c r="J42" s="22"/>
    </row>
    <row r="43" spans="5:10" ht="12.75">
      <c r="E43" s="22"/>
      <c r="F43" s="22"/>
      <c r="G43" s="22"/>
      <c r="H43" s="22"/>
      <c r="I43" s="22"/>
      <c r="J43" s="22"/>
    </row>
    <row r="44" spans="5:10" ht="12.75">
      <c r="E44" s="22"/>
      <c r="F44" s="22"/>
      <c r="G44" s="22"/>
      <c r="H44" s="22"/>
      <c r="I44" s="22"/>
      <c r="J44" s="22"/>
    </row>
    <row r="45" spans="5:10" ht="12.75">
      <c r="E45" s="22"/>
      <c r="F45" s="22"/>
      <c r="G45" s="22"/>
      <c r="H45" s="22"/>
      <c r="I45" s="22"/>
      <c r="J45" s="22"/>
    </row>
    <row r="46" spans="5:10" ht="12.75">
      <c r="E46" s="22"/>
      <c r="F46" s="22"/>
      <c r="G46" s="22"/>
      <c r="H46" s="22"/>
      <c r="I46" s="22"/>
      <c r="J46" s="22"/>
    </row>
    <row r="47" spans="5:10" ht="12.75">
      <c r="E47" s="22"/>
      <c r="F47" s="22"/>
      <c r="G47" s="22"/>
      <c r="H47" s="22"/>
      <c r="I47" s="22"/>
      <c r="J47" s="22"/>
    </row>
    <row r="48" spans="5:10" ht="12.75">
      <c r="E48" s="22"/>
      <c r="F48" s="22"/>
      <c r="G48" s="22"/>
      <c r="H48" s="22"/>
      <c r="I48" s="22"/>
      <c r="J48" s="22"/>
    </row>
    <row r="49" spans="5:10" ht="12.75">
      <c r="E49" s="22"/>
      <c r="F49" s="22"/>
      <c r="G49" s="22"/>
      <c r="H49" s="22"/>
      <c r="I49" s="22"/>
      <c r="J49" s="22"/>
    </row>
    <row r="50" spans="5:10" ht="12.75">
      <c r="E50" s="22"/>
      <c r="F50" s="22"/>
      <c r="G50" s="22"/>
      <c r="H50" s="22"/>
      <c r="I50" s="22"/>
      <c r="J50" s="22"/>
    </row>
    <row r="51" spans="5:10" ht="12.75">
      <c r="E51" s="22"/>
      <c r="F51" s="22"/>
      <c r="G51" s="22"/>
      <c r="H51" s="22"/>
      <c r="I51" s="22"/>
      <c r="J51" s="22"/>
    </row>
    <row r="52" spans="5:10" ht="12.75">
      <c r="E52" s="22"/>
      <c r="F52" s="22"/>
      <c r="G52" s="22"/>
      <c r="H52" s="22"/>
      <c r="I52" s="22"/>
      <c r="J52" s="22"/>
    </row>
    <row r="53" spans="5:10" ht="12.75">
      <c r="E53" s="22"/>
      <c r="F53" s="22"/>
      <c r="G53" s="22"/>
      <c r="H53" s="22"/>
      <c r="I53" s="22"/>
      <c r="J53" s="22"/>
    </row>
    <row r="54" spans="5:10" ht="12.75">
      <c r="E54" s="22"/>
      <c r="F54" s="22"/>
      <c r="G54" s="22"/>
      <c r="H54" s="22"/>
      <c r="I54" s="22"/>
      <c r="J54" s="22"/>
    </row>
    <row r="55" spans="5:10" ht="12.75">
      <c r="E55" s="22"/>
      <c r="F55" s="22"/>
      <c r="G55" s="22"/>
      <c r="H55" s="22"/>
      <c r="I55" s="22"/>
      <c r="J55" s="22"/>
    </row>
    <row r="56" spans="5:10" ht="12.75">
      <c r="E56" s="22"/>
      <c r="F56" s="22"/>
      <c r="G56" s="22"/>
      <c r="H56" s="22"/>
      <c r="I56" s="22"/>
      <c r="J56" s="22"/>
    </row>
    <row r="57" spans="5:10" ht="12.75">
      <c r="E57" s="22"/>
      <c r="F57" s="22"/>
      <c r="G57" s="22"/>
      <c r="H57" s="22"/>
      <c r="I57" s="22"/>
      <c r="J57" s="22"/>
    </row>
    <row r="58" spans="5:10" ht="12.75">
      <c r="E58" s="22"/>
      <c r="F58" s="22"/>
      <c r="G58" s="22"/>
      <c r="H58" s="22"/>
      <c r="I58" s="22"/>
      <c r="J58" s="22"/>
    </row>
    <row r="59" spans="5:10" ht="12.75">
      <c r="E59" s="22"/>
      <c r="F59" s="22"/>
      <c r="G59" s="22"/>
      <c r="H59" s="22"/>
      <c r="I59" s="22"/>
      <c r="J59" s="22"/>
    </row>
    <row r="60" spans="5:10" ht="12.75">
      <c r="E60" s="22"/>
      <c r="F60" s="22"/>
      <c r="G60" s="22"/>
      <c r="H60" s="22"/>
      <c r="I60" s="22"/>
      <c r="J60" s="22"/>
    </row>
    <row r="61" spans="5:10" ht="12.75">
      <c r="E61" s="22"/>
      <c r="F61" s="22"/>
      <c r="G61" s="22"/>
      <c r="H61" s="22"/>
      <c r="I61" s="22"/>
      <c r="J61" s="22"/>
    </row>
    <row r="62" spans="5:10" ht="12.75">
      <c r="E62" s="22"/>
      <c r="F62" s="22"/>
      <c r="G62" s="22"/>
      <c r="H62" s="22"/>
      <c r="I62" s="22"/>
      <c r="J62" s="22"/>
    </row>
    <row r="63" spans="5:10" ht="12.75">
      <c r="E63" s="22"/>
      <c r="F63" s="22"/>
      <c r="G63" s="22"/>
      <c r="H63" s="22"/>
      <c r="I63" s="22"/>
      <c r="J63" s="22"/>
    </row>
    <row r="64" spans="5:10" ht="12.75">
      <c r="E64" s="22"/>
      <c r="F64" s="22"/>
      <c r="G64" s="22"/>
      <c r="H64" s="22"/>
      <c r="I64" s="22"/>
      <c r="J64" s="22"/>
    </row>
    <row r="65" spans="5:10" ht="12.75">
      <c r="E65" s="22"/>
      <c r="F65" s="22"/>
      <c r="G65" s="22"/>
      <c r="H65" s="22"/>
      <c r="I65" s="22"/>
      <c r="J65" s="22"/>
    </row>
    <row r="66" spans="5:10" ht="12.75">
      <c r="E66" s="22"/>
      <c r="F66" s="22"/>
      <c r="G66" s="22"/>
      <c r="H66" s="22"/>
      <c r="I66" s="22"/>
      <c r="J66" s="22"/>
    </row>
    <row r="67" spans="5:10" ht="12.75">
      <c r="E67" s="22"/>
      <c r="F67" s="22"/>
      <c r="G67" s="22"/>
      <c r="H67" s="22"/>
      <c r="I67" s="22"/>
      <c r="J67" s="22"/>
    </row>
    <row r="68" spans="5:10" ht="12.75">
      <c r="E68" s="22"/>
      <c r="F68" s="22"/>
      <c r="G68" s="22"/>
      <c r="H68" s="22"/>
      <c r="I68" s="22"/>
      <c r="J68" s="22"/>
    </row>
    <row r="69" spans="5:10" ht="12.75">
      <c r="E69" s="22"/>
      <c r="F69" s="22"/>
      <c r="G69" s="22"/>
      <c r="H69" s="22"/>
      <c r="I69" s="22"/>
      <c r="J69" s="22"/>
    </row>
    <row r="70" spans="5:10" ht="12.75">
      <c r="E70" s="22"/>
      <c r="F70" s="22"/>
      <c r="G70" s="22"/>
      <c r="H70" s="22"/>
      <c r="I70" s="22"/>
      <c r="J70" s="22"/>
    </row>
    <row r="71" spans="5:10" ht="12.75">
      <c r="E71" s="22"/>
      <c r="F71" s="22"/>
      <c r="G71" s="22"/>
      <c r="H71" s="22"/>
      <c r="I71" s="22"/>
      <c r="J71" s="22"/>
    </row>
    <row r="72" spans="5:10" ht="12.75">
      <c r="E72" s="22"/>
      <c r="F72" s="22"/>
      <c r="G72" s="22"/>
      <c r="H72" s="22"/>
      <c r="I72" s="22"/>
      <c r="J72" s="22"/>
    </row>
    <row r="73" spans="5:10" ht="12.75">
      <c r="E73" s="22"/>
      <c r="F73" s="22"/>
      <c r="G73" s="22"/>
      <c r="H73" s="22"/>
      <c r="I73" s="22"/>
      <c r="J73" s="22"/>
    </row>
    <row r="74" spans="5:10" ht="12.75">
      <c r="E74" s="22"/>
      <c r="F74" s="22"/>
      <c r="G74" s="22"/>
      <c r="H74" s="22"/>
      <c r="I74" s="22"/>
      <c r="J74" s="22"/>
    </row>
    <row r="75" spans="5:10" ht="12.75">
      <c r="E75" s="22"/>
      <c r="F75" s="22"/>
      <c r="G75" s="22"/>
      <c r="H75" s="22"/>
      <c r="I75" s="22"/>
      <c r="J75" s="22"/>
    </row>
    <row r="76" spans="5:10" ht="12.75">
      <c r="E76" s="22"/>
      <c r="F76" s="22"/>
      <c r="G76" s="22"/>
      <c r="H76" s="22"/>
      <c r="I76" s="22"/>
      <c r="J76" s="22"/>
    </row>
    <row r="77" spans="5:10" ht="12.75">
      <c r="E77" s="22"/>
      <c r="F77" s="22"/>
      <c r="G77" s="22"/>
      <c r="H77" s="22"/>
      <c r="I77" s="22"/>
      <c r="J77" s="22"/>
    </row>
    <row r="78" spans="5:10" ht="12.75">
      <c r="E78" s="22"/>
      <c r="F78" s="22"/>
      <c r="G78" s="22"/>
      <c r="H78" s="22"/>
      <c r="I78" s="22"/>
      <c r="J78" s="22"/>
    </row>
    <row r="79" spans="5:10" ht="12.75">
      <c r="E79" s="22"/>
      <c r="F79" s="22"/>
      <c r="G79" s="22"/>
      <c r="H79" s="22"/>
      <c r="I79" s="22"/>
      <c r="J79" s="22"/>
    </row>
    <row r="80" spans="5:10" ht="12.75">
      <c r="E80" s="22"/>
      <c r="F80" s="22"/>
      <c r="G80" s="22"/>
      <c r="H80" s="22"/>
      <c r="I80" s="22"/>
      <c r="J80" s="22"/>
    </row>
    <row r="81" spans="5:10" ht="12.75">
      <c r="E81" s="22"/>
      <c r="F81" s="22"/>
      <c r="G81" s="22"/>
      <c r="H81" s="22"/>
      <c r="I81" s="22"/>
      <c r="J81" s="22"/>
    </row>
    <row r="82" spans="5:10" ht="12.75">
      <c r="E82" s="22"/>
      <c r="F82" s="22"/>
      <c r="G82" s="22"/>
      <c r="H82" s="22"/>
      <c r="I82" s="22"/>
      <c r="J82" s="22"/>
    </row>
    <row r="83" spans="5:10" ht="12.75">
      <c r="E83" s="22"/>
      <c r="F83" s="22"/>
      <c r="G83" s="22"/>
      <c r="H83" s="22"/>
      <c r="I83" s="22"/>
      <c r="J83" s="22"/>
    </row>
    <row r="84" spans="5:10" ht="12.75">
      <c r="E84" s="22"/>
      <c r="F84" s="22"/>
      <c r="G84" s="22"/>
      <c r="H84" s="22"/>
      <c r="I84" s="22"/>
      <c r="J84" s="22"/>
    </row>
    <row r="85" spans="5:10" ht="12.75">
      <c r="E85" s="22"/>
      <c r="F85" s="22"/>
      <c r="G85" s="22"/>
      <c r="H85" s="22"/>
      <c r="I85" s="22"/>
      <c r="J85" s="22"/>
    </row>
    <row r="86" spans="5:10" ht="12.75">
      <c r="E86" s="22"/>
      <c r="F86" s="22"/>
      <c r="G86" s="22"/>
      <c r="H86" s="22"/>
      <c r="I86" s="22"/>
      <c r="J86" s="22"/>
    </row>
    <row r="87" spans="5:10" ht="12.75">
      <c r="E87" s="22"/>
      <c r="F87" s="22"/>
      <c r="G87" s="22"/>
      <c r="H87" s="22"/>
      <c r="I87" s="22"/>
      <c r="J87" s="22"/>
    </row>
    <row r="88" spans="5:10" ht="12.75">
      <c r="E88" s="22"/>
      <c r="F88" s="22"/>
      <c r="G88" s="22"/>
      <c r="H88" s="22"/>
      <c r="I88" s="22"/>
      <c r="J88" s="22"/>
    </row>
    <row r="89" spans="5:10" ht="12.75">
      <c r="E89" s="22"/>
      <c r="F89" s="22"/>
      <c r="G89" s="22"/>
      <c r="H89" s="22"/>
      <c r="I89" s="22"/>
      <c r="J89" s="22"/>
    </row>
    <row r="90" spans="5:10" ht="12.75">
      <c r="E90" s="22"/>
      <c r="F90" s="22"/>
      <c r="G90" s="22"/>
      <c r="H90" s="22"/>
      <c r="I90" s="22"/>
      <c r="J90" s="22"/>
    </row>
    <row r="91" spans="5:10" ht="12.75">
      <c r="E91" s="22"/>
      <c r="F91" s="22"/>
      <c r="G91" s="22"/>
      <c r="H91" s="22"/>
      <c r="I91" s="22"/>
      <c r="J91" s="22"/>
    </row>
    <row r="92" spans="5:10" ht="12.75">
      <c r="E92" s="22"/>
      <c r="F92" s="22"/>
      <c r="G92" s="22"/>
      <c r="H92" s="22"/>
      <c r="I92" s="22"/>
      <c r="J92" s="22"/>
    </row>
    <row r="93" spans="5:10" ht="12.75">
      <c r="E93" s="22"/>
      <c r="F93" s="22"/>
      <c r="G93" s="22"/>
      <c r="H93" s="22"/>
      <c r="I93" s="22"/>
      <c r="J93" s="22"/>
    </row>
    <row r="94" spans="5:10" ht="12.75">
      <c r="E94" s="22"/>
      <c r="F94" s="22"/>
      <c r="G94" s="22"/>
      <c r="H94" s="22"/>
      <c r="I94" s="22"/>
      <c r="J94" s="22"/>
    </row>
    <row r="95" spans="5:10" ht="12.75">
      <c r="E95" s="22"/>
      <c r="F95" s="22"/>
      <c r="G95" s="22"/>
      <c r="H95" s="22"/>
      <c r="I95" s="22"/>
      <c r="J95" s="22"/>
    </row>
    <row r="96" spans="5:10" ht="12.75">
      <c r="E96" s="22"/>
      <c r="F96" s="22"/>
      <c r="G96" s="22"/>
      <c r="H96" s="22"/>
      <c r="I96" s="22"/>
      <c r="J96" s="22"/>
    </row>
    <row r="97" spans="5:10" ht="12.75">
      <c r="E97" s="22"/>
      <c r="F97" s="22"/>
      <c r="G97" s="22"/>
      <c r="H97" s="22"/>
      <c r="I97" s="22"/>
      <c r="J97" s="22"/>
    </row>
    <row r="98" spans="5:10" ht="12.75">
      <c r="E98" s="22"/>
      <c r="F98" s="22"/>
      <c r="G98" s="22"/>
      <c r="H98" s="22"/>
      <c r="I98" s="22"/>
      <c r="J98" s="22"/>
    </row>
    <row r="99" spans="5:10" ht="12.75">
      <c r="E99" s="22"/>
      <c r="F99" s="22"/>
      <c r="G99" s="22"/>
      <c r="H99" s="22"/>
      <c r="I99" s="22"/>
      <c r="J99" s="22"/>
    </row>
    <row r="100" spans="5:10" ht="12.75">
      <c r="E100" s="22"/>
      <c r="F100" s="22"/>
      <c r="G100" s="22"/>
      <c r="H100" s="22"/>
      <c r="I100" s="22"/>
      <c r="J100" s="22"/>
    </row>
    <row r="101" spans="5:10" ht="12.75">
      <c r="E101" s="22"/>
      <c r="F101" s="22"/>
      <c r="G101" s="22"/>
      <c r="H101" s="22"/>
      <c r="I101" s="22"/>
      <c r="J101" s="22"/>
    </row>
    <row r="102" spans="5:10" ht="12.75">
      <c r="E102" s="22"/>
      <c r="F102" s="22"/>
      <c r="G102" s="22"/>
      <c r="H102" s="22"/>
      <c r="I102" s="22"/>
      <c r="J102" s="22"/>
    </row>
    <row r="103" spans="5:10" ht="12.75">
      <c r="E103" s="22"/>
      <c r="F103" s="22"/>
      <c r="G103" s="22"/>
      <c r="H103" s="22"/>
      <c r="I103" s="22"/>
      <c r="J103" s="22"/>
    </row>
    <row r="104" spans="5:10" ht="12.75">
      <c r="E104" s="22"/>
      <c r="F104" s="22"/>
      <c r="G104" s="22"/>
      <c r="H104" s="22"/>
      <c r="I104" s="22"/>
      <c r="J104" s="22"/>
    </row>
    <row r="105" spans="5:10" ht="12.75">
      <c r="E105" s="22"/>
      <c r="F105" s="22"/>
      <c r="G105" s="22"/>
      <c r="H105" s="22"/>
      <c r="I105" s="22"/>
      <c r="J105" s="22"/>
    </row>
    <row r="106" spans="5:10" ht="12.75">
      <c r="E106" s="22"/>
      <c r="F106" s="22"/>
      <c r="G106" s="22"/>
      <c r="H106" s="22"/>
      <c r="I106" s="22"/>
      <c r="J106" s="22"/>
    </row>
    <row r="107" spans="5:10" ht="12.75">
      <c r="E107" s="22"/>
      <c r="F107" s="22"/>
      <c r="G107" s="22"/>
      <c r="H107" s="22"/>
      <c r="I107" s="22"/>
      <c r="J107" s="22"/>
    </row>
    <row r="108" spans="5:10" ht="12.75">
      <c r="E108" s="22"/>
      <c r="F108" s="22"/>
      <c r="G108" s="22"/>
      <c r="H108" s="22"/>
      <c r="I108" s="22"/>
      <c r="J108" s="22"/>
    </row>
    <row r="109" spans="5:10" ht="12.75">
      <c r="E109" s="22"/>
      <c r="F109" s="22"/>
      <c r="G109" s="22"/>
      <c r="H109" s="22"/>
      <c r="I109" s="22"/>
      <c r="J109" s="22"/>
    </row>
    <row r="110" spans="5:10" ht="12.75">
      <c r="E110" s="22"/>
      <c r="F110" s="22"/>
      <c r="G110" s="22"/>
      <c r="H110" s="22"/>
      <c r="I110" s="22"/>
      <c r="J110" s="22"/>
    </row>
    <row r="111" spans="5:10" ht="12.75">
      <c r="E111" s="22"/>
      <c r="F111" s="22"/>
      <c r="G111" s="22"/>
      <c r="H111" s="22"/>
      <c r="I111" s="22"/>
      <c r="J111" s="22"/>
    </row>
    <row r="112" spans="5:10" ht="12.75">
      <c r="E112" s="22"/>
      <c r="F112" s="22"/>
      <c r="G112" s="22"/>
      <c r="H112" s="22"/>
      <c r="I112" s="22"/>
      <c r="J112" s="22"/>
    </row>
    <row r="113" spans="5:10" ht="12.75">
      <c r="E113" s="22"/>
      <c r="F113" s="22"/>
      <c r="G113" s="22"/>
      <c r="H113" s="22"/>
      <c r="I113" s="22"/>
      <c r="J113" s="22"/>
    </row>
    <row r="114" spans="5:10" ht="12.75">
      <c r="E114" s="22"/>
      <c r="F114" s="22"/>
      <c r="G114" s="22"/>
      <c r="H114" s="22"/>
      <c r="I114" s="22"/>
      <c r="J114" s="22"/>
    </row>
    <row r="115" spans="5:10" ht="12.75">
      <c r="E115" s="22"/>
      <c r="F115" s="22"/>
      <c r="G115" s="22"/>
      <c r="H115" s="22"/>
      <c r="I115" s="22"/>
      <c r="J115" s="22"/>
    </row>
    <row r="116" spans="5:10" ht="12.75">
      <c r="E116" s="22"/>
      <c r="F116" s="22"/>
      <c r="G116" s="22"/>
      <c r="H116" s="22"/>
      <c r="I116" s="22"/>
      <c r="J116" s="22"/>
    </row>
    <row r="117" spans="5:10" ht="12.75">
      <c r="E117" s="22"/>
      <c r="F117" s="22"/>
      <c r="G117" s="22"/>
      <c r="H117" s="22"/>
      <c r="I117" s="22"/>
      <c r="J117" s="22"/>
    </row>
    <row r="118" spans="5:10" ht="12.75">
      <c r="E118" s="22"/>
      <c r="F118" s="22"/>
      <c r="G118" s="22"/>
      <c r="H118" s="22"/>
      <c r="I118" s="22"/>
      <c r="J118" s="22"/>
    </row>
    <row r="119" spans="5:10" ht="12.75">
      <c r="E119" s="22"/>
      <c r="F119" s="22"/>
      <c r="G119" s="22"/>
      <c r="H119" s="22"/>
      <c r="I119" s="22"/>
      <c r="J119" s="22"/>
    </row>
    <row r="120" spans="5:10" ht="12.75">
      <c r="E120" s="22"/>
      <c r="F120" s="22"/>
      <c r="G120" s="22"/>
      <c r="H120" s="22"/>
      <c r="I120" s="22"/>
      <c r="J120" s="22"/>
    </row>
    <row r="121" spans="5:10" ht="12.75">
      <c r="E121" s="22"/>
      <c r="F121" s="22"/>
      <c r="G121" s="22"/>
      <c r="H121" s="22"/>
      <c r="I121" s="22"/>
      <c r="J121" s="22"/>
    </row>
    <row r="122" spans="5:10" ht="12.75">
      <c r="E122" s="22"/>
      <c r="F122" s="22"/>
      <c r="G122" s="22"/>
      <c r="H122" s="22"/>
      <c r="I122" s="22"/>
      <c r="J122" s="22"/>
    </row>
    <row r="123" spans="5:10" ht="12.75">
      <c r="E123" s="22"/>
      <c r="F123" s="22"/>
      <c r="G123" s="22"/>
      <c r="H123" s="22"/>
      <c r="I123" s="22"/>
      <c r="J123" s="22"/>
    </row>
    <row r="124" spans="5:10" ht="12.75">
      <c r="E124" s="22"/>
      <c r="F124" s="22"/>
      <c r="G124" s="22"/>
      <c r="H124" s="22"/>
      <c r="I124" s="22"/>
      <c r="J124" s="22"/>
    </row>
    <row r="125" spans="5:10" ht="12.75">
      <c r="E125" s="22"/>
      <c r="F125" s="22"/>
      <c r="G125" s="22"/>
      <c r="H125" s="22"/>
      <c r="I125" s="22"/>
      <c r="J125" s="22"/>
    </row>
    <row r="126" spans="5:10" ht="12.75">
      <c r="E126" s="22"/>
      <c r="F126" s="22"/>
      <c r="G126" s="22"/>
      <c r="H126" s="22"/>
      <c r="I126" s="22"/>
      <c r="J126" s="22"/>
    </row>
    <row r="127" spans="5:10" ht="12.75">
      <c r="E127" s="22"/>
      <c r="F127" s="22"/>
      <c r="G127" s="22"/>
      <c r="H127" s="22"/>
      <c r="I127" s="22"/>
      <c r="J127" s="22"/>
    </row>
    <row r="128" spans="5:10" ht="12.75">
      <c r="E128" s="22"/>
      <c r="F128" s="22"/>
      <c r="G128" s="22"/>
      <c r="H128" s="22"/>
      <c r="I128" s="22"/>
      <c r="J128" s="22"/>
    </row>
    <row r="129" spans="5:10" ht="12.75">
      <c r="E129" s="22"/>
      <c r="F129" s="22"/>
      <c r="G129" s="22"/>
      <c r="H129" s="22"/>
      <c r="I129" s="22"/>
      <c r="J129" s="22"/>
    </row>
    <row r="130" spans="5:10" ht="12.75">
      <c r="E130" s="22"/>
      <c r="F130" s="22"/>
      <c r="G130" s="22"/>
      <c r="H130" s="22"/>
      <c r="I130" s="22"/>
      <c r="J130" s="22"/>
    </row>
    <row r="131" spans="5:10" ht="12.75">
      <c r="E131" s="22"/>
      <c r="F131" s="22"/>
      <c r="G131" s="22"/>
      <c r="H131" s="22"/>
      <c r="I131" s="22"/>
      <c r="J131" s="22"/>
    </row>
    <row r="132" spans="5:10" ht="12.75">
      <c r="E132" s="22"/>
      <c r="F132" s="22"/>
      <c r="G132" s="22"/>
      <c r="H132" s="22"/>
      <c r="I132" s="22"/>
      <c r="J132" s="22"/>
    </row>
    <row r="133" spans="5:10" ht="12.75">
      <c r="E133" s="22"/>
      <c r="F133" s="22"/>
      <c r="G133" s="22"/>
      <c r="H133" s="22"/>
      <c r="I133" s="22"/>
      <c r="J133" s="22"/>
    </row>
    <row r="134" spans="5:10" ht="12.75">
      <c r="E134" s="22"/>
      <c r="F134" s="22"/>
      <c r="G134" s="22"/>
      <c r="H134" s="22"/>
      <c r="I134" s="22"/>
      <c r="J134" s="22"/>
    </row>
    <row r="135" spans="5:10" ht="12.75">
      <c r="E135" s="22"/>
      <c r="F135" s="22"/>
      <c r="G135" s="22"/>
      <c r="H135" s="22"/>
      <c r="I135" s="22"/>
      <c r="J135" s="22"/>
    </row>
    <row r="136" spans="5:10" ht="12.75">
      <c r="E136" s="22"/>
      <c r="F136" s="22"/>
      <c r="G136" s="22"/>
      <c r="H136" s="22"/>
      <c r="I136" s="22"/>
      <c r="J136" s="22"/>
    </row>
    <row r="137" spans="5:10" ht="12.75">
      <c r="E137" s="22"/>
      <c r="F137" s="22"/>
      <c r="G137" s="22"/>
      <c r="H137" s="22"/>
      <c r="I137" s="22"/>
      <c r="J137" s="22"/>
    </row>
    <row r="138" spans="5:10" ht="12.75">
      <c r="E138" s="22"/>
      <c r="F138" s="22"/>
      <c r="G138" s="22"/>
      <c r="H138" s="22"/>
      <c r="I138" s="22"/>
      <c r="J138" s="22"/>
    </row>
    <row r="139" spans="5:10" ht="12.75">
      <c r="E139" s="22"/>
      <c r="F139" s="22"/>
      <c r="G139" s="22"/>
      <c r="H139" s="22"/>
      <c r="I139" s="22"/>
      <c r="J139" s="22"/>
    </row>
    <row r="140" spans="5:10" ht="12.75">
      <c r="E140" s="22"/>
      <c r="F140" s="22"/>
      <c r="G140" s="22"/>
      <c r="H140" s="22"/>
      <c r="I140" s="22"/>
      <c r="J140" s="22"/>
    </row>
    <row r="141" spans="5:10" ht="12.75">
      <c r="E141" s="22"/>
      <c r="F141" s="22"/>
      <c r="G141" s="22"/>
      <c r="H141" s="22"/>
      <c r="I141" s="22"/>
      <c r="J141" s="22"/>
    </row>
    <row r="142" spans="5:10" ht="12.75">
      <c r="E142" s="22"/>
      <c r="F142" s="22"/>
      <c r="G142" s="22"/>
      <c r="H142" s="22"/>
      <c r="I142" s="22"/>
      <c r="J142" s="22"/>
    </row>
    <row r="143" spans="5:10" ht="12.75">
      <c r="E143" s="22"/>
      <c r="F143" s="22"/>
      <c r="G143" s="22"/>
      <c r="H143" s="22"/>
      <c r="I143" s="22"/>
      <c r="J143" s="22"/>
    </row>
    <row r="144" spans="5:10" ht="12.75">
      <c r="E144" s="22"/>
      <c r="F144" s="22"/>
      <c r="G144" s="22"/>
      <c r="H144" s="22"/>
      <c r="I144" s="22"/>
      <c r="J144" s="22"/>
    </row>
    <row r="145" spans="5:10" ht="12.75">
      <c r="E145" s="22"/>
      <c r="F145" s="22"/>
      <c r="G145" s="22"/>
      <c r="H145" s="22"/>
      <c r="I145" s="22"/>
      <c r="J145" s="22"/>
    </row>
    <row r="146" spans="5:10" ht="12.75">
      <c r="E146" s="22"/>
      <c r="F146" s="22"/>
      <c r="G146" s="22"/>
      <c r="H146" s="22"/>
      <c r="I146" s="22"/>
      <c r="J146" s="22"/>
    </row>
    <row r="147" spans="5:10" ht="12.75">
      <c r="E147" s="22"/>
      <c r="F147" s="22"/>
      <c r="G147" s="22"/>
      <c r="H147" s="22"/>
      <c r="I147" s="22"/>
      <c r="J147" s="22"/>
    </row>
    <row r="148" spans="5:10" ht="12.75">
      <c r="E148" s="22"/>
      <c r="F148" s="22"/>
      <c r="G148" s="22"/>
      <c r="H148" s="22"/>
      <c r="I148" s="22"/>
      <c r="J148" s="22"/>
    </row>
    <row r="149" spans="5:10" ht="12.75">
      <c r="E149" s="22"/>
      <c r="F149" s="22"/>
      <c r="G149" s="22"/>
      <c r="H149" s="22"/>
      <c r="I149" s="22"/>
      <c r="J149" s="22"/>
    </row>
    <row r="150" spans="5:10" ht="12.75">
      <c r="E150" s="22"/>
      <c r="F150" s="22"/>
      <c r="G150" s="22"/>
      <c r="H150" s="22"/>
      <c r="I150" s="22"/>
      <c r="J150" s="22"/>
    </row>
    <row r="151" spans="5:10" ht="12.75">
      <c r="E151" s="22"/>
      <c r="F151" s="22"/>
      <c r="G151" s="22"/>
      <c r="H151" s="22"/>
      <c r="I151" s="22"/>
      <c r="J151" s="22"/>
    </row>
    <row r="152" spans="5:10" ht="12.75">
      <c r="E152" s="22"/>
      <c r="F152" s="22"/>
      <c r="G152" s="22"/>
      <c r="H152" s="22"/>
      <c r="I152" s="22"/>
      <c r="J152" s="22"/>
    </row>
    <row r="153" spans="5:10" ht="12.75">
      <c r="E153" s="22"/>
      <c r="F153" s="22"/>
      <c r="G153" s="22"/>
      <c r="H153" s="22"/>
      <c r="I153" s="22"/>
      <c r="J153" s="22"/>
    </row>
    <row r="154" spans="5:10" ht="12.75">
      <c r="E154" s="22"/>
      <c r="F154" s="22"/>
      <c r="G154" s="22"/>
      <c r="H154" s="22"/>
      <c r="I154" s="22"/>
      <c r="J154" s="22"/>
    </row>
    <row r="155" spans="5:10" ht="12.75">
      <c r="E155" s="22"/>
      <c r="F155" s="22"/>
      <c r="G155" s="22"/>
      <c r="H155" s="22"/>
      <c r="I155" s="22"/>
      <c r="J155" s="22"/>
    </row>
    <row r="156" spans="5:10" ht="12.75">
      <c r="E156" s="22"/>
      <c r="F156" s="22"/>
      <c r="G156" s="22"/>
      <c r="H156" s="22"/>
      <c r="I156" s="22"/>
      <c r="J156" s="22"/>
    </row>
    <row r="157" spans="5:10" ht="12.75">
      <c r="E157" s="22"/>
      <c r="F157" s="22"/>
      <c r="G157" s="22"/>
      <c r="H157" s="22"/>
      <c r="I157" s="22"/>
      <c r="J157" s="22"/>
    </row>
    <row r="158" spans="5:10" ht="12.75">
      <c r="E158" s="22"/>
      <c r="F158" s="22"/>
      <c r="G158" s="22"/>
      <c r="H158" s="22"/>
      <c r="I158" s="22"/>
      <c r="J158" s="22"/>
    </row>
    <row r="159" spans="5:10" ht="12.75">
      <c r="E159" s="22"/>
      <c r="F159" s="22"/>
      <c r="G159" s="22"/>
      <c r="H159" s="22"/>
      <c r="I159" s="22"/>
      <c r="J159" s="22"/>
    </row>
    <row r="160" spans="5:10" ht="12.75">
      <c r="E160" s="22"/>
      <c r="F160" s="22"/>
      <c r="G160" s="22"/>
      <c r="H160" s="22"/>
      <c r="I160" s="22"/>
      <c r="J160" s="22"/>
    </row>
    <row r="161" spans="5:10" ht="12.75">
      <c r="E161" s="22"/>
      <c r="F161" s="22"/>
      <c r="G161" s="22"/>
      <c r="H161" s="22"/>
      <c r="I161" s="22"/>
      <c r="J161" s="22"/>
    </row>
    <row r="162" spans="5:10" ht="12.75">
      <c r="E162" s="22"/>
      <c r="F162" s="22"/>
      <c r="G162" s="22"/>
      <c r="H162" s="22"/>
      <c r="I162" s="22"/>
      <c r="J162" s="22"/>
    </row>
    <row r="163" spans="5:10" ht="12.75">
      <c r="E163" s="22"/>
      <c r="F163" s="22"/>
      <c r="G163" s="22"/>
      <c r="H163" s="22"/>
      <c r="I163" s="22"/>
      <c r="J163" s="22"/>
    </row>
    <row r="164" spans="5:10" ht="12.75">
      <c r="E164" s="22"/>
      <c r="F164" s="22"/>
      <c r="G164" s="22"/>
      <c r="H164" s="22"/>
      <c r="I164" s="22"/>
      <c r="J164" s="22"/>
    </row>
    <row r="165" spans="5:10" ht="12.75">
      <c r="E165" s="22"/>
      <c r="F165" s="22"/>
      <c r="G165" s="22"/>
      <c r="H165" s="22"/>
      <c r="I165" s="22"/>
      <c r="J165" s="22"/>
    </row>
    <row r="166" spans="5:10" ht="12.75">
      <c r="E166" s="22"/>
      <c r="F166" s="22"/>
      <c r="G166" s="22"/>
      <c r="H166" s="22"/>
      <c r="I166" s="22"/>
      <c r="J166" s="22"/>
    </row>
    <row r="167" spans="5:10" ht="12.75">
      <c r="E167" s="22"/>
      <c r="F167" s="22"/>
      <c r="G167" s="22"/>
      <c r="H167" s="22"/>
      <c r="I167" s="22"/>
      <c r="J167" s="22"/>
    </row>
    <row r="168" spans="5:10" ht="12.75">
      <c r="E168" s="22"/>
      <c r="F168" s="22"/>
      <c r="G168" s="22"/>
      <c r="H168" s="22"/>
      <c r="I168" s="22"/>
      <c r="J168" s="22"/>
    </row>
    <row r="169" spans="5:10" ht="12.75">
      <c r="E169" s="22"/>
      <c r="F169" s="22"/>
      <c r="G169" s="22"/>
      <c r="H169" s="22"/>
      <c r="I169" s="22"/>
      <c r="J169" s="22"/>
    </row>
    <row r="170" spans="5:10" ht="12.75">
      <c r="E170" s="22"/>
      <c r="F170" s="22"/>
      <c r="G170" s="22"/>
      <c r="H170" s="22"/>
      <c r="I170" s="22"/>
      <c r="J170" s="22"/>
    </row>
    <row r="171" spans="5:10" ht="12.75">
      <c r="E171" s="22"/>
      <c r="F171" s="22"/>
      <c r="G171" s="22"/>
      <c r="H171" s="22"/>
      <c r="I171" s="22"/>
      <c r="J171" s="22"/>
    </row>
    <row r="172" spans="5:10" ht="12.75">
      <c r="E172" s="22"/>
      <c r="F172" s="22"/>
      <c r="G172" s="22"/>
      <c r="H172" s="22"/>
      <c r="I172" s="22"/>
      <c r="J172" s="22"/>
    </row>
    <row r="173" spans="5:10" ht="12.75">
      <c r="E173" s="22"/>
      <c r="F173" s="22"/>
      <c r="G173" s="22"/>
      <c r="H173" s="22"/>
      <c r="I173" s="22"/>
      <c r="J173" s="22"/>
    </row>
    <row r="174" spans="5:10" ht="12.75">
      <c r="E174" s="22"/>
      <c r="F174" s="22"/>
      <c r="G174" s="22"/>
      <c r="H174" s="22"/>
      <c r="I174" s="22"/>
      <c r="J174" s="22"/>
    </row>
    <row r="175" spans="5:10" ht="12.75">
      <c r="E175" s="22"/>
      <c r="F175" s="22"/>
      <c r="G175" s="22"/>
      <c r="H175" s="22"/>
      <c r="I175" s="22"/>
      <c r="J175" s="22"/>
    </row>
    <row r="176" spans="5:10" ht="12.75">
      <c r="E176" s="22"/>
      <c r="F176" s="22"/>
      <c r="G176" s="22"/>
      <c r="H176" s="22"/>
      <c r="I176" s="22"/>
      <c r="J176" s="22"/>
    </row>
    <row r="177" spans="5:10" ht="12.75">
      <c r="E177" s="22"/>
      <c r="F177" s="22"/>
      <c r="G177" s="22"/>
      <c r="H177" s="22"/>
      <c r="I177" s="22"/>
      <c r="J177" s="22"/>
    </row>
    <row r="178" spans="5:10" ht="12.75">
      <c r="E178" s="22"/>
      <c r="F178" s="22"/>
      <c r="G178" s="22"/>
      <c r="H178" s="22"/>
      <c r="I178" s="22"/>
      <c r="J178" s="22"/>
    </row>
    <row r="179" spans="5:10" ht="12.75">
      <c r="E179" s="22"/>
      <c r="F179" s="22"/>
      <c r="G179" s="22"/>
      <c r="H179" s="22"/>
      <c r="I179" s="22"/>
      <c r="J179" s="22"/>
    </row>
    <row r="180" spans="5:10" ht="12.75">
      <c r="E180" s="22"/>
      <c r="F180" s="22"/>
      <c r="G180" s="22"/>
      <c r="H180" s="22"/>
      <c r="I180" s="22"/>
      <c r="J180" s="22"/>
    </row>
    <row r="181" spans="5:10" ht="12.75">
      <c r="E181" s="22"/>
      <c r="F181" s="22"/>
      <c r="G181" s="22"/>
      <c r="H181" s="22"/>
      <c r="I181" s="22"/>
      <c r="J181" s="22"/>
    </row>
    <row r="182" spans="5:10" ht="12.75">
      <c r="E182" s="22"/>
      <c r="F182" s="22"/>
      <c r="G182" s="22"/>
      <c r="H182" s="22"/>
      <c r="I182" s="22"/>
      <c r="J182" s="22"/>
    </row>
    <row r="183" spans="5:10" ht="12.75">
      <c r="E183" s="22"/>
      <c r="F183" s="22"/>
      <c r="G183" s="22"/>
      <c r="H183" s="22"/>
      <c r="I183" s="22"/>
      <c r="J183" s="22"/>
    </row>
    <row r="184" spans="5:10" ht="12.75">
      <c r="E184" s="22"/>
      <c r="F184" s="22"/>
      <c r="G184" s="22"/>
      <c r="H184" s="22"/>
      <c r="I184" s="22"/>
      <c r="J184" s="22"/>
    </row>
    <row r="185" spans="5:10" ht="12.75">
      <c r="E185" s="22"/>
      <c r="F185" s="22"/>
      <c r="G185" s="22"/>
      <c r="H185" s="22"/>
      <c r="I185" s="22"/>
      <c r="J185" s="22"/>
    </row>
    <row r="186" spans="5:10" ht="12.75">
      <c r="E186" s="22"/>
      <c r="F186" s="22"/>
      <c r="G186" s="22"/>
      <c r="H186" s="22"/>
      <c r="I186" s="22"/>
      <c r="J186" s="22"/>
    </row>
    <row r="187" spans="5:10" ht="12.75">
      <c r="E187" s="22"/>
      <c r="F187" s="22"/>
      <c r="G187" s="22"/>
      <c r="H187" s="22"/>
      <c r="I187" s="22"/>
      <c r="J187" s="22"/>
    </row>
    <row r="188" spans="5:10" ht="12.75">
      <c r="E188" s="22"/>
      <c r="F188" s="22"/>
      <c r="G188" s="22"/>
      <c r="H188" s="22"/>
      <c r="I188" s="22"/>
      <c r="J188" s="22"/>
    </row>
    <row r="189" spans="5:10" ht="12.75">
      <c r="E189" s="22"/>
      <c r="F189" s="22"/>
      <c r="G189" s="22"/>
      <c r="H189" s="22"/>
      <c r="I189" s="22"/>
      <c r="J189" s="22"/>
    </row>
    <row r="190" spans="5:10" ht="12.75">
      <c r="E190" s="22"/>
      <c r="F190" s="22"/>
      <c r="G190" s="22"/>
      <c r="H190" s="22"/>
      <c r="I190" s="22"/>
      <c r="J190" s="22"/>
    </row>
    <row r="191" spans="5:10" ht="12.75">
      <c r="E191" s="22"/>
      <c r="F191" s="22"/>
      <c r="G191" s="22"/>
      <c r="H191" s="22"/>
      <c r="I191" s="22"/>
      <c r="J191" s="22"/>
    </row>
    <row r="192" spans="5:10" ht="12.75">
      <c r="E192" s="22"/>
      <c r="F192" s="22"/>
      <c r="G192" s="22"/>
      <c r="H192" s="22"/>
      <c r="I192" s="22"/>
      <c r="J192" s="22"/>
    </row>
    <row r="193" spans="5:10" ht="12.75">
      <c r="E193" s="22"/>
      <c r="F193" s="22"/>
      <c r="G193" s="22"/>
      <c r="H193" s="22"/>
      <c r="I193" s="22"/>
      <c r="J193" s="22"/>
    </row>
    <row r="194" spans="5:10" ht="12.75">
      <c r="E194" s="22"/>
      <c r="F194" s="22"/>
      <c r="G194" s="22"/>
      <c r="H194" s="22"/>
      <c r="I194" s="22"/>
      <c r="J194" s="22"/>
    </row>
    <row r="195" spans="5:10" ht="12.75">
      <c r="E195" s="22"/>
      <c r="F195" s="22"/>
      <c r="G195" s="22"/>
      <c r="H195" s="22"/>
      <c r="I195" s="22"/>
      <c r="J195" s="22"/>
    </row>
    <row r="196" spans="5:10" ht="12.75">
      <c r="E196" s="22"/>
      <c r="F196" s="22"/>
      <c r="G196" s="22"/>
      <c r="H196" s="22"/>
      <c r="I196" s="22"/>
      <c r="J196" s="22"/>
    </row>
    <row r="197" spans="5:10" ht="12.75">
      <c r="E197" s="22"/>
      <c r="F197" s="22"/>
      <c r="G197" s="22"/>
      <c r="H197" s="22"/>
      <c r="I197" s="22"/>
      <c r="J197" s="22"/>
    </row>
    <row r="198" spans="5:10" ht="12.75">
      <c r="E198" s="22"/>
      <c r="F198" s="22"/>
      <c r="G198" s="22"/>
      <c r="H198" s="22"/>
      <c r="I198" s="22"/>
      <c r="J198" s="22"/>
    </row>
    <row r="199" spans="5:10" ht="12.75">
      <c r="E199" s="22"/>
      <c r="F199" s="22"/>
      <c r="G199" s="22"/>
      <c r="H199" s="22"/>
      <c r="I199" s="22"/>
      <c r="J199" s="22"/>
    </row>
    <row r="200" spans="5:10" ht="12.75">
      <c r="E200" s="22"/>
      <c r="F200" s="22"/>
      <c r="G200" s="22"/>
      <c r="H200" s="22"/>
      <c r="I200" s="22"/>
      <c r="J200" s="22"/>
    </row>
    <row r="201" spans="5:10" ht="12.75">
      <c r="E201" s="22"/>
      <c r="F201" s="22"/>
      <c r="G201" s="22"/>
      <c r="H201" s="22"/>
      <c r="I201" s="22"/>
      <c r="J201" s="22"/>
    </row>
    <row r="202" spans="5:10" ht="12.75">
      <c r="E202" s="22"/>
      <c r="F202" s="22"/>
      <c r="G202" s="22"/>
      <c r="H202" s="22"/>
      <c r="I202" s="22"/>
      <c r="J202" s="22"/>
    </row>
  </sheetData>
  <mergeCells count="6">
    <mergeCell ref="B3:P3"/>
    <mergeCell ref="D4:D5"/>
    <mergeCell ref="E4:H4"/>
    <mergeCell ref="M4:P4"/>
    <mergeCell ref="C4:C5"/>
    <mergeCell ref="I4:L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2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5.7109375" style="1" customWidth="1"/>
    <col min="2" max="6" width="9.7109375" style="1" customWidth="1"/>
    <col min="7" max="9" width="12.7109375" style="1" customWidth="1"/>
    <col min="10" max="16384" width="11.421875" style="1" customWidth="1"/>
  </cols>
  <sheetData>
    <row r="2" ht="13.5" thickBot="1"/>
    <row r="3" spans="2:9" ht="39.75" customHeight="1" thickBot="1" thickTop="1">
      <c r="B3" s="41" t="s">
        <v>23</v>
      </c>
      <c r="C3" s="42"/>
      <c r="D3" s="42"/>
      <c r="E3" s="42"/>
      <c r="F3" s="42"/>
      <c r="G3" s="42"/>
      <c r="H3" s="42"/>
      <c r="I3" s="56"/>
    </row>
    <row r="4" spans="2:9" ht="19.5" customHeight="1">
      <c r="B4" s="2"/>
      <c r="C4" s="58" t="s">
        <v>16</v>
      </c>
      <c r="D4" s="47" t="s">
        <v>22</v>
      </c>
      <c r="E4" s="58" t="s">
        <v>17</v>
      </c>
      <c r="F4" s="59" t="s">
        <v>18</v>
      </c>
      <c r="G4" s="47" t="s">
        <v>19</v>
      </c>
      <c r="H4" s="47" t="s">
        <v>20</v>
      </c>
      <c r="I4" s="62" t="s">
        <v>21</v>
      </c>
    </row>
    <row r="5" spans="2:9" ht="60" customHeight="1" thickBot="1">
      <c r="B5" s="6"/>
      <c r="C5" s="57"/>
      <c r="D5" s="57"/>
      <c r="E5" s="57"/>
      <c r="F5" s="60"/>
      <c r="G5" s="61"/>
      <c r="H5" s="61"/>
      <c r="I5" s="63"/>
    </row>
    <row r="6" spans="2:9" ht="30" customHeight="1">
      <c r="B6" s="2">
        <v>2005</v>
      </c>
      <c r="C6" s="12">
        <f>'[2]SIRPP1'!E6</f>
        <v>989.2231205229999</v>
      </c>
      <c r="D6" s="11">
        <f>Transferts1!E6+Transferts2!E6</f>
        <v>618.14095</v>
      </c>
      <c r="E6" s="13">
        <f>D6/C6</f>
        <v>0.6248751542252574</v>
      </c>
      <c r="F6" s="13">
        <f>Transferts2!H6</f>
        <v>1.073789124433052</v>
      </c>
      <c r="G6" s="37">
        <f>E6/F6</f>
        <v>0.5819347020814577</v>
      </c>
      <c r="H6" s="37">
        <f>Transferts1!G6</f>
        <v>1</v>
      </c>
      <c r="I6" s="38">
        <f>Transferts2!F6</f>
        <v>0.35441393284298056</v>
      </c>
    </row>
    <row r="7" spans="2:9" ht="30" customHeight="1">
      <c r="B7" s="2">
        <v>2006</v>
      </c>
      <c r="C7" s="12">
        <f>'[2]SIRPP1'!E7</f>
        <v>1004.0060314149998</v>
      </c>
      <c r="D7" s="11">
        <f>Transferts1!E7+Transferts2!E7</f>
        <v>628.01755</v>
      </c>
      <c r="E7" s="13">
        <f aca="true" t="shared" si="0" ref="E7:E12">D7/C7</f>
        <v>0.625511730357736</v>
      </c>
      <c r="F7" s="13">
        <f>Transferts2!H7</f>
        <v>1.073505793782881</v>
      </c>
      <c r="G7" s="37">
        <f aca="true" t="shared" si="1" ref="G7:G12">E7/F7</f>
        <v>0.5826812803250201</v>
      </c>
      <c r="H7" s="37">
        <f>Transferts1!G7</f>
        <v>1</v>
      </c>
      <c r="I7" s="38">
        <f>Transferts2!F7</f>
        <v>0.3544136189920568</v>
      </c>
    </row>
    <row r="8" spans="2:9" ht="30" customHeight="1">
      <c r="B8" s="2">
        <v>2007</v>
      </c>
      <c r="C8" s="12">
        <f>'[2]SIRPP1'!E8</f>
        <v>1029.2601708554998</v>
      </c>
      <c r="D8" s="11">
        <f>Transferts1!E8+Transferts2!E8</f>
        <v>642.2107</v>
      </c>
      <c r="E8" s="13">
        <f t="shared" si="0"/>
        <v>0.6239537079008971</v>
      </c>
      <c r="F8" s="13">
        <f>Transferts2!H8</f>
        <v>1.0739266035277761</v>
      </c>
      <c r="G8" s="37">
        <f t="shared" si="1"/>
        <v>0.5810021893966044</v>
      </c>
      <c r="H8" s="37">
        <f>Transferts1!G8</f>
        <v>1</v>
      </c>
      <c r="I8" s="38">
        <f>Transferts2!F8</f>
        <v>0.35441365032522815</v>
      </c>
    </row>
    <row r="9" spans="2:9" ht="30" customHeight="1">
      <c r="B9" s="2">
        <v>2008</v>
      </c>
      <c r="C9" s="12">
        <f>'[2]SIRPP1'!E9</f>
        <v>1056.3621741575</v>
      </c>
      <c r="D9" s="11">
        <f>Transferts1!E9+Transferts2!E9</f>
        <v>655.25625</v>
      </c>
      <c r="E9" s="13">
        <f t="shared" si="0"/>
        <v>0.6202950711696948</v>
      </c>
      <c r="F9" s="13">
        <f>Transferts2!H9</f>
        <v>1.0708054870227344</v>
      </c>
      <c r="G9" s="37">
        <f t="shared" si="1"/>
        <v>0.5792789434562594</v>
      </c>
      <c r="H9" s="37">
        <f>Transferts1!G9</f>
        <v>1</v>
      </c>
      <c r="I9" s="38">
        <f>Transferts2!F9</f>
        <v>0.3542690581588003</v>
      </c>
    </row>
    <row r="10" spans="2:9" ht="30" customHeight="1">
      <c r="B10" s="2">
        <v>2009</v>
      </c>
      <c r="C10" s="12">
        <f>'[2]SIRPP1'!E10</f>
        <v>1079.7684497365</v>
      </c>
      <c r="D10" s="11">
        <f>Transferts1!E10+Transferts2!E10</f>
        <v>667.7891500000001</v>
      </c>
      <c r="E10" s="13">
        <f t="shared" si="0"/>
        <v>0.6184558829839519</v>
      </c>
      <c r="F10" s="13">
        <f>Transferts2!H10</f>
        <v>1.0703696834937564</v>
      </c>
      <c r="G10" s="37">
        <f t="shared" si="1"/>
        <v>0.5777965244356246</v>
      </c>
      <c r="H10" s="37">
        <f>Transferts1!G10</f>
        <v>1</v>
      </c>
      <c r="I10" s="38">
        <f>Transferts2!F10</f>
        <v>0.35427139520488593</v>
      </c>
    </row>
    <row r="11" spans="2:9" ht="30" customHeight="1">
      <c r="B11" s="2">
        <v>2010</v>
      </c>
      <c r="C11" s="12">
        <f>'[2]SIRPP1'!E11</f>
        <v>1091.4715875260001</v>
      </c>
      <c r="D11" s="11">
        <f>Transferts1!E11+Transferts2!E11</f>
        <v>673.4447</v>
      </c>
      <c r="E11" s="13">
        <f t="shared" si="0"/>
        <v>0.6170061664422005</v>
      </c>
      <c r="F11" s="13">
        <f>Transferts2!H11</f>
        <v>1.0654983877756334</v>
      </c>
      <c r="G11" s="37">
        <f t="shared" si="1"/>
        <v>0.5790775223323249</v>
      </c>
      <c r="H11" s="37">
        <f>Transferts1!G11</f>
        <v>0.38</v>
      </c>
      <c r="I11" s="38">
        <f>Transferts1!G11+Transferts2!F11</f>
        <v>0.7342697149438526</v>
      </c>
    </row>
    <row r="12" spans="2:9" ht="30" customHeight="1" thickBot="1">
      <c r="B12" s="16">
        <v>2011</v>
      </c>
      <c r="C12" s="18">
        <f>'[2]SIRPP1'!E12</f>
        <v>1108.7183169</v>
      </c>
      <c r="D12" s="17">
        <f>Transferts1!E12+Transferts2!E12</f>
        <v>679.517888</v>
      </c>
      <c r="E12" s="19">
        <f t="shared" si="0"/>
        <v>0.6128859581755143</v>
      </c>
      <c r="F12" s="19">
        <f>Transferts2!H12</f>
        <v>1.0544016338437605</v>
      </c>
      <c r="G12" s="39">
        <f t="shared" si="1"/>
        <v>0.581264234143183</v>
      </c>
      <c r="H12" s="39">
        <f>Transferts1!G12</f>
        <v>0.38</v>
      </c>
      <c r="I12" s="40">
        <f>Transferts1!G12+Transferts2!F12</f>
        <v>0.7342697149438526</v>
      </c>
    </row>
    <row r="13" ht="13.5" thickTop="1"/>
  </sheetData>
  <mergeCells count="8">
    <mergeCell ref="B3:I3"/>
    <mergeCell ref="D4:D5"/>
    <mergeCell ref="E4:E5"/>
    <mergeCell ref="F4:F5"/>
    <mergeCell ref="G4:G5"/>
    <mergeCell ref="H4:H5"/>
    <mergeCell ref="I4:I5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dcterms:created xsi:type="dcterms:W3CDTF">2011-01-10T09:20:42Z</dcterms:created>
  <dcterms:modified xsi:type="dcterms:W3CDTF">2011-01-12T12:00:29Z</dcterms:modified>
  <cp:category/>
  <cp:version/>
  <cp:contentType/>
  <cp:contentStatus/>
</cp:coreProperties>
</file>